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435" yWindow="735" windowWidth="18765" windowHeight="9465"/>
  </bookViews>
  <sheets>
    <sheet name="Streamflow" sheetId="1" r:id="rId1"/>
    <sheet name="Gage" sheetId="2" r:id="rId2"/>
    <sheet name="Streamflow profiles" sheetId="3" r:id="rId3"/>
    <sheet name="Sheet2" sheetId="4" r:id="rId4"/>
  </sheet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82" i="1" l="1"/>
  <c r="H81" i="1"/>
  <c r="H80" i="1"/>
  <c r="H79" i="1"/>
  <c r="H78" i="1"/>
  <c r="H77" i="1"/>
  <c r="H76" i="1"/>
  <c r="H75" i="1"/>
  <c r="H74" i="1"/>
  <c r="H73" i="1"/>
  <c r="H72" i="1"/>
  <c r="H71" i="1"/>
  <c r="H70" i="1"/>
  <c r="H69" i="1"/>
  <c r="H68" i="1"/>
  <c r="H67" i="1"/>
  <c r="H66" i="1"/>
  <c r="H65" i="1"/>
  <c r="H64" i="1"/>
  <c r="H63" i="1"/>
  <c r="H62" i="1"/>
  <c r="H61" i="1"/>
  <c r="H60" i="1"/>
  <c r="H59" i="1"/>
  <c r="H58" i="1"/>
  <c r="H57" i="1"/>
  <c r="H56" i="1"/>
  <c r="H55" i="1"/>
  <c r="H54" i="1"/>
  <c r="H53" i="1"/>
  <c r="H52" i="1"/>
  <c r="H51" i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  <c r="H11" i="1"/>
  <c r="H10" i="1"/>
  <c r="H9" i="1"/>
  <c r="H8" i="1"/>
  <c r="H7" i="1"/>
  <c r="H6" i="1"/>
  <c r="H5" i="1"/>
  <c r="H4" i="1"/>
  <c r="H3" i="1"/>
  <c r="D82" i="3"/>
  <c r="C82" i="3"/>
  <c r="C81" i="3"/>
  <c r="D81" i="3" s="1"/>
  <c r="C80" i="3"/>
  <c r="D80" i="3" s="1"/>
  <c r="C79" i="3"/>
  <c r="D79" i="3" s="1"/>
  <c r="C78" i="3"/>
  <c r="D78" i="3" s="1"/>
  <c r="C77" i="3"/>
  <c r="D77" i="3" s="1"/>
  <c r="D76" i="3"/>
  <c r="C76" i="3"/>
  <c r="C75" i="3"/>
  <c r="D75" i="3" s="1"/>
  <c r="D74" i="3"/>
  <c r="C74" i="3"/>
  <c r="C73" i="3"/>
  <c r="D73" i="3" s="1"/>
  <c r="C72" i="3"/>
  <c r="D72" i="3" s="1"/>
  <c r="C71" i="3"/>
  <c r="D71" i="3" s="1"/>
  <c r="C70" i="3"/>
  <c r="D70" i="3" s="1"/>
  <c r="C69" i="3"/>
  <c r="D69" i="3" s="1"/>
  <c r="D68" i="3"/>
  <c r="C68" i="3"/>
  <c r="C67" i="3"/>
  <c r="D67" i="3" s="1"/>
  <c r="D66" i="3"/>
  <c r="C66" i="3"/>
  <c r="C65" i="3"/>
  <c r="D65" i="3" s="1"/>
  <c r="C64" i="3"/>
  <c r="D64" i="3" s="1"/>
  <c r="C63" i="3"/>
  <c r="D63" i="3" s="1"/>
  <c r="C62" i="3"/>
  <c r="D62" i="3" s="1"/>
  <c r="C61" i="3"/>
  <c r="D61" i="3" s="1"/>
  <c r="D60" i="3"/>
  <c r="C60" i="3"/>
  <c r="C59" i="3"/>
  <c r="D59" i="3" s="1"/>
  <c r="D58" i="3"/>
  <c r="C58" i="3"/>
  <c r="C57" i="3"/>
  <c r="D57" i="3" s="1"/>
  <c r="C56" i="3"/>
  <c r="D56" i="3" s="1"/>
  <c r="C55" i="3"/>
  <c r="D55" i="3" s="1"/>
  <c r="C54" i="3"/>
  <c r="D54" i="3" s="1"/>
  <c r="C53" i="3"/>
  <c r="D53" i="3" s="1"/>
  <c r="D52" i="3"/>
  <c r="C52" i="3"/>
  <c r="C51" i="3"/>
  <c r="D51" i="3" s="1"/>
  <c r="D50" i="3"/>
  <c r="C50" i="3"/>
  <c r="C49" i="3"/>
  <c r="D49" i="3" s="1"/>
  <c r="C48" i="3"/>
  <c r="D48" i="3" s="1"/>
  <c r="C47" i="3"/>
  <c r="D47" i="3" s="1"/>
  <c r="C46" i="3"/>
  <c r="D46" i="3" s="1"/>
  <c r="C45" i="3"/>
  <c r="D45" i="3" s="1"/>
  <c r="D44" i="3"/>
  <c r="C44" i="3"/>
  <c r="C43" i="3"/>
  <c r="D43" i="3" s="1"/>
  <c r="D42" i="3"/>
  <c r="C42" i="3"/>
  <c r="C41" i="3"/>
  <c r="D41" i="3" s="1"/>
  <c r="C40" i="3"/>
  <c r="D40" i="3" s="1"/>
  <c r="C39" i="3"/>
  <c r="D39" i="3" s="1"/>
  <c r="C38" i="3"/>
  <c r="D38" i="3" s="1"/>
  <c r="C37" i="3"/>
  <c r="D37" i="3" s="1"/>
  <c r="D36" i="3"/>
  <c r="C36" i="3"/>
  <c r="C35" i="3"/>
  <c r="D35" i="3" s="1"/>
  <c r="D34" i="3"/>
  <c r="C34" i="3"/>
  <c r="C33" i="3"/>
  <c r="D33" i="3" s="1"/>
  <c r="C32" i="3"/>
  <c r="D32" i="3" s="1"/>
  <c r="C31" i="3"/>
  <c r="D31" i="3" s="1"/>
  <c r="C30" i="3"/>
  <c r="D30" i="3" s="1"/>
  <c r="C29" i="3"/>
  <c r="D29" i="3" s="1"/>
  <c r="D28" i="3"/>
  <c r="C28" i="3"/>
  <c r="C27" i="3"/>
  <c r="D27" i="3" s="1"/>
  <c r="D26" i="3"/>
  <c r="C26" i="3"/>
  <c r="C25" i="3"/>
  <c r="D25" i="3" s="1"/>
  <c r="C24" i="3"/>
  <c r="D24" i="3" s="1"/>
  <c r="C23" i="3"/>
  <c r="D23" i="3" s="1"/>
  <c r="C22" i="3"/>
  <c r="D22" i="3" s="1"/>
  <c r="C21" i="3"/>
  <c r="D21" i="3" s="1"/>
  <c r="D20" i="3"/>
  <c r="C20" i="3"/>
  <c r="C19" i="3"/>
  <c r="D19" i="3" s="1"/>
  <c r="D18" i="3"/>
  <c r="C18" i="3"/>
  <c r="C17" i="3"/>
  <c r="D17" i="3" s="1"/>
  <c r="C16" i="3"/>
  <c r="D16" i="3" s="1"/>
  <c r="C15" i="3"/>
  <c r="D15" i="3" s="1"/>
  <c r="C14" i="3"/>
  <c r="D14" i="3" s="1"/>
  <c r="C13" i="3"/>
  <c r="D13" i="3" s="1"/>
  <c r="D12" i="3"/>
  <c r="C12" i="3"/>
  <c r="C11" i="3"/>
  <c r="D11" i="3" s="1"/>
  <c r="D10" i="3"/>
  <c r="C10" i="3"/>
  <c r="C9" i="3"/>
  <c r="D9" i="3" s="1"/>
  <c r="C8" i="3"/>
  <c r="D8" i="3" s="1"/>
  <c r="C7" i="3"/>
  <c r="D7" i="3" s="1"/>
  <c r="C6" i="3"/>
  <c r="D6" i="3" s="1"/>
  <c r="C5" i="3"/>
  <c r="D5" i="3" s="1"/>
  <c r="D4" i="3"/>
  <c r="C4" i="3"/>
  <c r="C3" i="3"/>
  <c r="D3" i="3" s="1"/>
  <c r="J66" i="2" l="1"/>
  <c r="J60" i="2"/>
  <c r="J58" i="2"/>
  <c r="J52" i="2"/>
  <c r="J50" i="2"/>
  <c r="J44" i="2"/>
  <c r="J42" i="2"/>
  <c r="J36" i="2"/>
  <c r="J34" i="2"/>
  <c r="J28" i="2"/>
  <c r="J26" i="2"/>
  <c r="J20" i="2"/>
  <c r="J18" i="2"/>
  <c r="J12" i="2"/>
  <c r="J10" i="2"/>
  <c r="J4" i="2"/>
  <c r="I4" i="2"/>
  <c r="H204" i="2"/>
  <c r="J204" i="2" s="1"/>
  <c r="H203" i="2"/>
  <c r="J203" i="2" s="1"/>
  <c r="H202" i="2"/>
  <c r="J202" i="2" s="1"/>
  <c r="H201" i="2"/>
  <c r="J201" i="2" s="1"/>
  <c r="H200" i="2"/>
  <c r="J200" i="2" s="1"/>
  <c r="H199" i="2"/>
  <c r="J199" i="2" s="1"/>
  <c r="H198" i="2"/>
  <c r="J198" i="2" s="1"/>
  <c r="H197" i="2"/>
  <c r="J197" i="2" s="1"/>
  <c r="H196" i="2"/>
  <c r="J196" i="2" s="1"/>
  <c r="H195" i="2"/>
  <c r="J195" i="2" s="1"/>
  <c r="H194" i="2"/>
  <c r="J194" i="2" s="1"/>
  <c r="H193" i="2"/>
  <c r="J193" i="2" s="1"/>
  <c r="H192" i="2"/>
  <c r="J192" i="2" s="1"/>
  <c r="H191" i="2"/>
  <c r="J191" i="2" s="1"/>
  <c r="H190" i="2"/>
  <c r="J190" i="2" s="1"/>
  <c r="H189" i="2"/>
  <c r="J189" i="2" s="1"/>
  <c r="H188" i="2"/>
  <c r="J188" i="2" s="1"/>
  <c r="H187" i="2"/>
  <c r="J187" i="2" s="1"/>
  <c r="H186" i="2"/>
  <c r="J186" i="2" s="1"/>
  <c r="H185" i="2"/>
  <c r="J185" i="2" s="1"/>
  <c r="H184" i="2"/>
  <c r="J184" i="2" s="1"/>
  <c r="H183" i="2"/>
  <c r="J183" i="2" s="1"/>
  <c r="H182" i="2"/>
  <c r="J182" i="2" s="1"/>
  <c r="H181" i="2"/>
  <c r="J181" i="2" s="1"/>
  <c r="H180" i="2"/>
  <c r="J180" i="2" s="1"/>
  <c r="H179" i="2"/>
  <c r="J179" i="2" s="1"/>
  <c r="H178" i="2"/>
  <c r="J178" i="2" s="1"/>
  <c r="H177" i="2"/>
  <c r="J177" i="2" s="1"/>
  <c r="H176" i="2"/>
  <c r="J176" i="2" s="1"/>
  <c r="H175" i="2"/>
  <c r="J175" i="2" s="1"/>
  <c r="H174" i="2"/>
  <c r="J174" i="2" s="1"/>
  <c r="H173" i="2"/>
  <c r="J173" i="2" s="1"/>
  <c r="H172" i="2"/>
  <c r="J172" i="2" s="1"/>
  <c r="H171" i="2"/>
  <c r="J171" i="2" s="1"/>
  <c r="H170" i="2"/>
  <c r="J170" i="2" s="1"/>
  <c r="H169" i="2"/>
  <c r="J169" i="2" s="1"/>
  <c r="H168" i="2"/>
  <c r="J168" i="2" s="1"/>
  <c r="H167" i="2"/>
  <c r="J167" i="2" s="1"/>
  <c r="H166" i="2"/>
  <c r="J166" i="2" s="1"/>
  <c r="H165" i="2"/>
  <c r="J165" i="2" s="1"/>
  <c r="H164" i="2"/>
  <c r="J164" i="2" s="1"/>
  <c r="H163" i="2"/>
  <c r="J163" i="2" s="1"/>
  <c r="H162" i="2"/>
  <c r="J162" i="2" s="1"/>
  <c r="H161" i="2"/>
  <c r="J161" i="2" s="1"/>
  <c r="H160" i="2"/>
  <c r="J160" i="2" s="1"/>
  <c r="H159" i="2"/>
  <c r="J159" i="2" s="1"/>
  <c r="H158" i="2"/>
  <c r="J158" i="2" s="1"/>
  <c r="H157" i="2"/>
  <c r="J157" i="2" s="1"/>
  <c r="H156" i="2"/>
  <c r="J156" i="2" s="1"/>
  <c r="H155" i="2"/>
  <c r="J155" i="2" s="1"/>
  <c r="H154" i="2"/>
  <c r="J154" i="2" s="1"/>
  <c r="H153" i="2"/>
  <c r="J153" i="2" s="1"/>
  <c r="H152" i="2"/>
  <c r="J152" i="2" s="1"/>
  <c r="H151" i="2"/>
  <c r="J151" i="2" s="1"/>
  <c r="H150" i="2"/>
  <c r="J150" i="2" s="1"/>
  <c r="H149" i="2"/>
  <c r="J149" i="2" s="1"/>
  <c r="H148" i="2"/>
  <c r="J148" i="2" s="1"/>
  <c r="H147" i="2"/>
  <c r="J147" i="2" s="1"/>
  <c r="H146" i="2"/>
  <c r="J146" i="2" s="1"/>
  <c r="H145" i="2"/>
  <c r="J145" i="2" s="1"/>
  <c r="H144" i="2"/>
  <c r="J144" i="2" s="1"/>
  <c r="H143" i="2"/>
  <c r="J143" i="2" s="1"/>
  <c r="H142" i="2"/>
  <c r="J142" i="2" s="1"/>
  <c r="H141" i="2"/>
  <c r="J141" i="2" s="1"/>
  <c r="H140" i="2"/>
  <c r="J140" i="2" s="1"/>
  <c r="H139" i="2"/>
  <c r="J139" i="2" s="1"/>
  <c r="H138" i="2"/>
  <c r="J138" i="2" s="1"/>
  <c r="H137" i="2"/>
  <c r="J137" i="2" s="1"/>
  <c r="H136" i="2"/>
  <c r="J136" i="2" s="1"/>
  <c r="H135" i="2"/>
  <c r="J135" i="2" s="1"/>
  <c r="H134" i="2"/>
  <c r="J134" i="2" s="1"/>
  <c r="H133" i="2"/>
  <c r="J133" i="2" s="1"/>
  <c r="H132" i="2"/>
  <c r="J132" i="2" s="1"/>
  <c r="H131" i="2"/>
  <c r="J131" i="2" s="1"/>
  <c r="H130" i="2"/>
  <c r="J130" i="2" s="1"/>
  <c r="H129" i="2"/>
  <c r="J129" i="2" s="1"/>
  <c r="H128" i="2"/>
  <c r="J128" i="2" s="1"/>
  <c r="H127" i="2"/>
  <c r="J127" i="2" s="1"/>
  <c r="H126" i="2"/>
  <c r="J126" i="2" s="1"/>
  <c r="H125" i="2"/>
  <c r="J125" i="2" s="1"/>
  <c r="H124" i="2"/>
  <c r="J124" i="2" s="1"/>
  <c r="H123" i="2"/>
  <c r="J123" i="2" s="1"/>
  <c r="H122" i="2"/>
  <c r="J122" i="2" s="1"/>
  <c r="H121" i="2"/>
  <c r="J121" i="2" s="1"/>
  <c r="H120" i="2"/>
  <c r="J120" i="2" s="1"/>
  <c r="H119" i="2"/>
  <c r="J119" i="2" s="1"/>
  <c r="H118" i="2"/>
  <c r="J118" i="2" s="1"/>
  <c r="H117" i="2"/>
  <c r="J117" i="2" s="1"/>
  <c r="H116" i="2"/>
  <c r="J116" i="2" s="1"/>
  <c r="H115" i="2"/>
  <c r="J115" i="2" s="1"/>
  <c r="H114" i="2"/>
  <c r="J114" i="2" s="1"/>
  <c r="H113" i="2"/>
  <c r="J113" i="2" s="1"/>
  <c r="H112" i="2"/>
  <c r="J112" i="2" s="1"/>
  <c r="H111" i="2"/>
  <c r="J111" i="2" s="1"/>
  <c r="H110" i="2"/>
  <c r="J110" i="2" s="1"/>
  <c r="H109" i="2"/>
  <c r="J109" i="2" s="1"/>
  <c r="H108" i="2"/>
  <c r="J108" i="2" s="1"/>
  <c r="H107" i="2"/>
  <c r="J107" i="2" s="1"/>
  <c r="H106" i="2"/>
  <c r="J106" i="2" s="1"/>
  <c r="H105" i="2"/>
  <c r="J105" i="2" s="1"/>
  <c r="H104" i="2"/>
  <c r="J104" i="2" s="1"/>
  <c r="H103" i="2"/>
  <c r="J103" i="2" s="1"/>
  <c r="H102" i="2"/>
  <c r="J102" i="2" s="1"/>
  <c r="H101" i="2"/>
  <c r="J101" i="2" s="1"/>
  <c r="H100" i="2"/>
  <c r="J100" i="2" s="1"/>
  <c r="H99" i="2"/>
  <c r="J99" i="2" s="1"/>
  <c r="H98" i="2"/>
  <c r="J98" i="2" s="1"/>
  <c r="H97" i="2"/>
  <c r="J97" i="2" s="1"/>
  <c r="H96" i="2"/>
  <c r="J96" i="2" s="1"/>
  <c r="H95" i="2"/>
  <c r="J95" i="2" s="1"/>
  <c r="H94" i="2"/>
  <c r="J94" i="2" s="1"/>
  <c r="H93" i="2"/>
  <c r="J93" i="2" s="1"/>
  <c r="H92" i="2"/>
  <c r="J92" i="2" s="1"/>
  <c r="H91" i="2"/>
  <c r="J91" i="2" s="1"/>
  <c r="H90" i="2"/>
  <c r="J90" i="2" s="1"/>
  <c r="H89" i="2"/>
  <c r="J89" i="2" s="1"/>
  <c r="H88" i="2"/>
  <c r="J88" i="2" s="1"/>
  <c r="H87" i="2"/>
  <c r="J87" i="2" s="1"/>
  <c r="H86" i="2"/>
  <c r="J86" i="2" s="1"/>
  <c r="H85" i="2"/>
  <c r="J85" i="2" s="1"/>
  <c r="H84" i="2"/>
  <c r="J84" i="2" s="1"/>
  <c r="H83" i="2"/>
  <c r="J83" i="2" s="1"/>
  <c r="H82" i="2"/>
  <c r="J82" i="2" s="1"/>
  <c r="H81" i="2"/>
  <c r="J81" i="2" s="1"/>
  <c r="H80" i="2"/>
  <c r="J80" i="2" s="1"/>
  <c r="H79" i="2"/>
  <c r="J79" i="2" s="1"/>
  <c r="H78" i="2"/>
  <c r="J78" i="2" s="1"/>
  <c r="H77" i="2"/>
  <c r="J77" i="2" s="1"/>
  <c r="H76" i="2"/>
  <c r="J76" i="2" s="1"/>
  <c r="H75" i="2"/>
  <c r="J75" i="2" s="1"/>
  <c r="H74" i="2"/>
  <c r="J74" i="2" s="1"/>
  <c r="H73" i="2"/>
  <c r="J73" i="2" s="1"/>
  <c r="H72" i="2"/>
  <c r="J72" i="2" s="1"/>
  <c r="H71" i="2"/>
  <c r="J71" i="2" s="1"/>
  <c r="H70" i="2"/>
  <c r="J70" i="2" s="1"/>
  <c r="H69" i="2"/>
  <c r="J69" i="2" s="1"/>
  <c r="H68" i="2"/>
  <c r="J68" i="2" s="1"/>
  <c r="H67" i="2"/>
  <c r="J67" i="2" s="1"/>
  <c r="H66" i="2"/>
  <c r="H65" i="2"/>
  <c r="J65" i="2" s="1"/>
  <c r="H64" i="2"/>
  <c r="J64" i="2" s="1"/>
  <c r="H63" i="2"/>
  <c r="J63" i="2" s="1"/>
  <c r="H62" i="2"/>
  <c r="J62" i="2" s="1"/>
  <c r="H61" i="2"/>
  <c r="J61" i="2" s="1"/>
  <c r="H60" i="2"/>
  <c r="H59" i="2"/>
  <c r="J59" i="2" s="1"/>
  <c r="H58" i="2"/>
  <c r="H57" i="2"/>
  <c r="J57" i="2" s="1"/>
  <c r="H56" i="2"/>
  <c r="J56" i="2" s="1"/>
  <c r="H55" i="2"/>
  <c r="J55" i="2" s="1"/>
  <c r="H54" i="2"/>
  <c r="J54" i="2" s="1"/>
  <c r="H53" i="2"/>
  <c r="J53" i="2" s="1"/>
  <c r="H52" i="2"/>
  <c r="H51" i="2"/>
  <c r="J51" i="2" s="1"/>
  <c r="H50" i="2"/>
  <c r="H49" i="2"/>
  <c r="J49" i="2" s="1"/>
  <c r="H48" i="2"/>
  <c r="J48" i="2" s="1"/>
  <c r="H47" i="2"/>
  <c r="J47" i="2" s="1"/>
  <c r="H46" i="2"/>
  <c r="J46" i="2" s="1"/>
  <c r="H45" i="2"/>
  <c r="J45" i="2" s="1"/>
  <c r="H44" i="2"/>
  <c r="H43" i="2"/>
  <c r="J43" i="2" s="1"/>
  <c r="H42" i="2"/>
  <c r="H41" i="2"/>
  <c r="J41" i="2" s="1"/>
  <c r="H40" i="2"/>
  <c r="J40" i="2" s="1"/>
  <c r="H39" i="2"/>
  <c r="J39" i="2" s="1"/>
  <c r="H38" i="2"/>
  <c r="J38" i="2" s="1"/>
  <c r="H37" i="2"/>
  <c r="J37" i="2" s="1"/>
  <c r="H36" i="2"/>
  <c r="H35" i="2"/>
  <c r="J35" i="2" s="1"/>
  <c r="H34" i="2"/>
  <c r="H33" i="2"/>
  <c r="J33" i="2" s="1"/>
  <c r="H32" i="2"/>
  <c r="J32" i="2" s="1"/>
  <c r="H31" i="2"/>
  <c r="J31" i="2" s="1"/>
  <c r="H30" i="2"/>
  <c r="J30" i="2" s="1"/>
  <c r="H29" i="2"/>
  <c r="J29" i="2" s="1"/>
  <c r="H28" i="2"/>
  <c r="H27" i="2"/>
  <c r="J27" i="2" s="1"/>
  <c r="H26" i="2"/>
  <c r="H25" i="2"/>
  <c r="J25" i="2" s="1"/>
  <c r="H24" i="2"/>
  <c r="J24" i="2" s="1"/>
  <c r="H23" i="2"/>
  <c r="J23" i="2" s="1"/>
  <c r="H22" i="2"/>
  <c r="J22" i="2" s="1"/>
  <c r="H21" i="2"/>
  <c r="J21" i="2" s="1"/>
  <c r="H20" i="2"/>
  <c r="H19" i="2"/>
  <c r="J19" i="2" s="1"/>
  <c r="H18" i="2"/>
  <c r="H17" i="2"/>
  <c r="J17" i="2" s="1"/>
  <c r="H16" i="2"/>
  <c r="J16" i="2" s="1"/>
  <c r="H15" i="2"/>
  <c r="J15" i="2" s="1"/>
  <c r="H14" i="2"/>
  <c r="J14" i="2" s="1"/>
  <c r="H13" i="2"/>
  <c r="J13" i="2" s="1"/>
  <c r="H12" i="2"/>
  <c r="H11" i="2"/>
  <c r="J11" i="2" s="1"/>
  <c r="H10" i="2"/>
  <c r="H9" i="2"/>
  <c r="J9" i="2" s="1"/>
  <c r="H8" i="2"/>
  <c r="J8" i="2" s="1"/>
  <c r="H7" i="2"/>
  <c r="J7" i="2" s="1"/>
  <c r="H6" i="2"/>
  <c r="J6" i="2" s="1"/>
  <c r="H5" i="2"/>
  <c r="J5" i="2" s="1"/>
  <c r="H4" i="2"/>
  <c r="C204" i="2" l="1"/>
  <c r="C203" i="2"/>
  <c r="C202" i="2"/>
  <c r="C201" i="2"/>
  <c r="C200" i="2"/>
  <c r="C199" i="2"/>
  <c r="C198" i="2"/>
  <c r="C197" i="2"/>
  <c r="C196" i="2"/>
  <c r="C195" i="2"/>
  <c r="C194" i="2"/>
  <c r="C193" i="2"/>
  <c r="C192" i="2"/>
  <c r="C191" i="2"/>
  <c r="C190" i="2"/>
  <c r="C189" i="2"/>
  <c r="C188" i="2"/>
  <c r="C187" i="2"/>
  <c r="C186" i="2"/>
  <c r="C185" i="2"/>
  <c r="C184" i="2"/>
  <c r="C183" i="2"/>
  <c r="C182" i="2"/>
  <c r="C181" i="2"/>
  <c r="C180" i="2"/>
  <c r="C179" i="2"/>
  <c r="C178" i="2"/>
  <c r="C177" i="2"/>
  <c r="C176" i="2"/>
  <c r="C175" i="2"/>
  <c r="C174" i="2"/>
  <c r="C173" i="2"/>
  <c r="C172" i="2"/>
  <c r="C171" i="2"/>
  <c r="C170" i="2"/>
  <c r="C169" i="2"/>
  <c r="C168" i="2"/>
  <c r="C167" i="2"/>
  <c r="C166" i="2"/>
  <c r="C165" i="2"/>
  <c r="C164" i="2"/>
  <c r="C163" i="2"/>
  <c r="C162" i="2"/>
  <c r="C161" i="2"/>
  <c r="C160" i="2"/>
  <c r="C159" i="2"/>
  <c r="C158" i="2"/>
  <c r="C157" i="2"/>
  <c r="C156" i="2"/>
  <c r="C155" i="2"/>
  <c r="C154" i="2"/>
  <c r="C153" i="2"/>
  <c r="C152" i="2"/>
  <c r="C151" i="2"/>
  <c r="C150" i="2"/>
  <c r="C149" i="2"/>
  <c r="C148" i="2"/>
  <c r="C147" i="2"/>
  <c r="C146" i="2"/>
  <c r="C145" i="2"/>
  <c r="C144" i="2"/>
  <c r="C143" i="2"/>
  <c r="C142" i="2"/>
  <c r="C141" i="2"/>
  <c r="C140" i="2"/>
  <c r="C139" i="2"/>
  <c r="C138" i="2"/>
  <c r="C137" i="2"/>
  <c r="C136" i="2"/>
  <c r="C135" i="2"/>
  <c r="C134" i="2"/>
  <c r="C133" i="2"/>
  <c r="C132" i="2"/>
  <c r="C131" i="2"/>
  <c r="C130" i="2"/>
  <c r="C129" i="2"/>
  <c r="C128" i="2"/>
  <c r="C127" i="2"/>
  <c r="C126" i="2"/>
  <c r="C125" i="2"/>
  <c r="C124" i="2"/>
  <c r="C123" i="2"/>
  <c r="C122" i="2"/>
  <c r="C121" i="2"/>
  <c r="C120" i="2"/>
  <c r="C119" i="2"/>
  <c r="C118" i="2"/>
  <c r="C117" i="2"/>
  <c r="C116" i="2"/>
  <c r="C115" i="2"/>
  <c r="C114" i="2"/>
  <c r="C113" i="2"/>
  <c r="C112" i="2"/>
  <c r="C111" i="2"/>
  <c r="C110" i="2"/>
  <c r="C109" i="2"/>
  <c r="C108" i="2"/>
  <c r="C107" i="2"/>
  <c r="C106" i="2"/>
  <c r="C105" i="2"/>
  <c r="C104" i="2"/>
  <c r="C103" i="2"/>
  <c r="C102" i="2"/>
  <c r="C101" i="2"/>
  <c r="C100" i="2"/>
  <c r="C99" i="2"/>
  <c r="C98" i="2"/>
  <c r="C97" i="2"/>
  <c r="C96" i="2"/>
  <c r="C95" i="2"/>
  <c r="C94" i="2"/>
  <c r="C93" i="2"/>
  <c r="C92" i="2"/>
  <c r="C91" i="2"/>
  <c r="C90" i="2"/>
  <c r="C89" i="2"/>
  <c r="C88" i="2"/>
  <c r="C87" i="2"/>
  <c r="C86" i="2"/>
  <c r="C85" i="2"/>
  <c r="C84" i="2"/>
  <c r="C83" i="2"/>
  <c r="C82" i="2"/>
  <c r="C81" i="2"/>
  <c r="C80" i="2"/>
  <c r="C79" i="2"/>
  <c r="C78" i="2"/>
  <c r="C77" i="2"/>
  <c r="C76" i="2"/>
  <c r="C75" i="2"/>
  <c r="C74" i="2"/>
  <c r="C73" i="2"/>
  <c r="C72" i="2"/>
  <c r="C71" i="2"/>
  <c r="C70" i="2"/>
  <c r="C69" i="2"/>
  <c r="C68" i="2"/>
  <c r="C67" i="2"/>
  <c r="C66" i="2"/>
  <c r="C65" i="2"/>
  <c r="C64" i="2"/>
  <c r="C63" i="2"/>
  <c r="C62" i="2"/>
  <c r="C61" i="2"/>
  <c r="C60" i="2"/>
  <c r="C59" i="2"/>
  <c r="C58" i="2"/>
  <c r="C57" i="2"/>
  <c r="C56" i="2"/>
  <c r="C55" i="2"/>
  <c r="C54" i="2"/>
  <c r="C53" i="2"/>
  <c r="C52" i="2"/>
  <c r="C51" i="2"/>
  <c r="C50" i="2"/>
  <c r="C49" i="2"/>
  <c r="C48" i="2"/>
  <c r="C47" i="2"/>
  <c r="C46" i="2"/>
  <c r="C45" i="2"/>
  <c r="C44" i="2"/>
  <c r="C43" i="2"/>
  <c r="C42" i="2"/>
  <c r="C41" i="2"/>
  <c r="C40" i="2"/>
  <c r="C39" i="2"/>
  <c r="C38" i="2"/>
  <c r="C37" i="2"/>
  <c r="C36" i="2"/>
  <c r="C35" i="2"/>
  <c r="C34" i="2"/>
  <c r="C33" i="2"/>
  <c r="C32" i="2"/>
  <c r="C31" i="2"/>
  <c r="C30" i="2"/>
  <c r="C29" i="2"/>
  <c r="C28" i="2"/>
  <c r="C27" i="2"/>
  <c r="C26" i="2"/>
  <c r="C25" i="2"/>
  <c r="C24" i="2"/>
  <c r="C23" i="2"/>
  <c r="C22" i="2"/>
  <c r="C21" i="2"/>
  <c r="C20" i="2"/>
  <c r="C19" i="2"/>
  <c r="C18" i="2"/>
  <c r="C17" i="2"/>
  <c r="C16" i="2"/>
  <c r="C15" i="2"/>
  <c r="C14" i="2"/>
  <c r="C13" i="2"/>
  <c r="C12" i="2"/>
  <c r="C11" i="2"/>
  <c r="C10" i="2"/>
  <c r="C9" i="2"/>
  <c r="C8" i="2"/>
  <c r="C7" i="2"/>
  <c r="C6" i="2"/>
  <c r="C4" i="2"/>
  <c r="C5" i="2"/>
  <c r="O79" i="1" l="1"/>
  <c r="O75" i="1"/>
  <c r="O71" i="1"/>
  <c r="O63" i="1"/>
  <c r="O59" i="1"/>
  <c r="O55" i="1"/>
  <c r="O47" i="1"/>
  <c r="O43" i="1"/>
  <c r="O39" i="1"/>
  <c r="O31" i="1"/>
  <c r="O27" i="1"/>
  <c r="O23" i="1"/>
  <c r="O15" i="1"/>
  <c r="O11" i="1"/>
  <c r="O7" i="1"/>
  <c r="O82" i="1"/>
  <c r="K82" i="1"/>
  <c r="N82" i="1" s="1"/>
  <c r="J82" i="1"/>
  <c r="M82" i="1" s="1"/>
  <c r="K81" i="1"/>
  <c r="J81" i="1"/>
  <c r="O80" i="1"/>
  <c r="K80" i="1"/>
  <c r="N80" i="1" s="1"/>
  <c r="J80" i="1"/>
  <c r="M80" i="1" s="1"/>
  <c r="K79" i="1"/>
  <c r="J79" i="1"/>
  <c r="O78" i="1"/>
  <c r="K78" i="1"/>
  <c r="N78" i="1" s="1"/>
  <c r="J78" i="1"/>
  <c r="M78" i="1" s="1"/>
  <c r="K77" i="1"/>
  <c r="J77" i="1"/>
  <c r="O76" i="1"/>
  <c r="K76" i="1"/>
  <c r="N76" i="1" s="1"/>
  <c r="J76" i="1"/>
  <c r="M76" i="1" s="1"/>
  <c r="K75" i="1"/>
  <c r="J75" i="1"/>
  <c r="O74" i="1"/>
  <c r="K74" i="1"/>
  <c r="N74" i="1" s="1"/>
  <c r="J74" i="1"/>
  <c r="M74" i="1" s="1"/>
  <c r="K73" i="1"/>
  <c r="J73" i="1"/>
  <c r="O72" i="1"/>
  <c r="K72" i="1"/>
  <c r="N72" i="1" s="1"/>
  <c r="J72" i="1"/>
  <c r="M72" i="1" s="1"/>
  <c r="K71" i="1"/>
  <c r="N71" i="1" s="1"/>
  <c r="J71" i="1"/>
  <c r="O70" i="1"/>
  <c r="K70" i="1"/>
  <c r="N70" i="1" s="1"/>
  <c r="J70" i="1"/>
  <c r="M70" i="1" s="1"/>
  <c r="K69" i="1"/>
  <c r="J69" i="1"/>
  <c r="M69" i="1" s="1"/>
  <c r="O68" i="1"/>
  <c r="K68" i="1"/>
  <c r="N68" i="1" s="1"/>
  <c r="J68" i="1"/>
  <c r="M68" i="1" s="1"/>
  <c r="O67" i="1"/>
  <c r="K67" i="1"/>
  <c r="J67" i="1"/>
  <c r="M67" i="1" s="1"/>
  <c r="O66" i="1"/>
  <c r="K66" i="1"/>
  <c r="N66" i="1" s="1"/>
  <c r="J66" i="1"/>
  <c r="M66" i="1" s="1"/>
  <c r="K65" i="1"/>
  <c r="J65" i="1"/>
  <c r="O64" i="1"/>
  <c r="K64" i="1"/>
  <c r="N64" i="1" s="1"/>
  <c r="J64" i="1"/>
  <c r="M64" i="1" s="1"/>
  <c r="K63" i="1"/>
  <c r="J63" i="1"/>
  <c r="O62" i="1"/>
  <c r="K62" i="1"/>
  <c r="N62" i="1" s="1"/>
  <c r="J62" i="1"/>
  <c r="M62" i="1" s="1"/>
  <c r="K61" i="1"/>
  <c r="J61" i="1"/>
  <c r="O60" i="1"/>
  <c r="K60" i="1"/>
  <c r="N60" i="1" s="1"/>
  <c r="J60" i="1"/>
  <c r="M60" i="1" s="1"/>
  <c r="K59" i="1"/>
  <c r="J59" i="1"/>
  <c r="O58" i="1"/>
  <c r="K58" i="1"/>
  <c r="N58" i="1" s="1"/>
  <c r="J58" i="1"/>
  <c r="M58" i="1" s="1"/>
  <c r="K57" i="1"/>
  <c r="J57" i="1"/>
  <c r="O56" i="1"/>
  <c r="K56" i="1"/>
  <c r="N56" i="1" s="1"/>
  <c r="J56" i="1"/>
  <c r="M56" i="1" s="1"/>
  <c r="K55" i="1"/>
  <c r="N55" i="1" s="1"/>
  <c r="J55" i="1"/>
  <c r="O54" i="1"/>
  <c r="K54" i="1"/>
  <c r="N54" i="1" s="1"/>
  <c r="J54" i="1"/>
  <c r="M54" i="1" s="1"/>
  <c r="K53" i="1"/>
  <c r="J53" i="1"/>
  <c r="M53" i="1" s="1"/>
  <c r="O52" i="1"/>
  <c r="K52" i="1"/>
  <c r="N52" i="1" s="1"/>
  <c r="J52" i="1"/>
  <c r="M52" i="1" s="1"/>
  <c r="O51" i="1"/>
  <c r="K51" i="1"/>
  <c r="J51" i="1"/>
  <c r="M51" i="1" s="1"/>
  <c r="O50" i="1"/>
  <c r="K50" i="1"/>
  <c r="N50" i="1" s="1"/>
  <c r="J50" i="1"/>
  <c r="M50" i="1" s="1"/>
  <c r="K49" i="1"/>
  <c r="J49" i="1"/>
  <c r="O48" i="1"/>
  <c r="K48" i="1"/>
  <c r="N48" i="1" s="1"/>
  <c r="J48" i="1"/>
  <c r="M48" i="1" s="1"/>
  <c r="K47" i="1"/>
  <c r="J47" i="1"/>
  <c r="O46" i="1"/>
  <c r="K46" i="1"/>
  <c r="N46" i="1" s="1"/>
  <c r="J46" i="1"/>
  <c r="M46" i="1" s="1"/>
  <c r="K45" i="1"/>
  <c r="J45" i="1"/>
  <c r="O44" i="1"/>
  <c r="K44" i="1"/>
  <c r="N44" i="1" s="1"/>
  <c r="J44" i="1"/>
  <c r="M44" i="1" s="1"/>
  <c r="K43" i="1"/>
  <c r="J43" i="1"/>
  <c r="O42" i="1"/>
  <c r="K42" i="1"/>
  <c r="N42" i="1" s="1"/>
  <c r="J42" i="1"/>
  <c r="M42" i="1" s="1"/>
  <c r="K41" i="1"/>
  <c r="J41" i="1"/>
  <c r="O40" i="1"/>
  <c r="K40" i="1"/>
  <c r="N40" i="1" s="1"/>
  <c r="J40" i="1"/>
  <c r="M40" i="1" s="1"/>
  <c r="K39" i="1"/>
  <c r="N39" i="1" s="1"/>
  <c r="J39" i="1"/>
  <c r="O38" i="1"/>
  <c r="K38" i="1"/>
  <c r="N38" i="1" s="1"/>
  <c r="J38" i="1"/>
  <c r="M38" i="1" s="1"/>
  <c r="K37" i="1"/>
  <c r="J37" i="1"/>
  <c r="M37" i="1" s="1"/>
  <c r="O36" i="1"/>
  <c r="K36" i="1"/>
  <c r="N36" i="1" s="1"/>
  <c r="J36" i="1"/>
  <c r="M36" i="1" s="1"/>
  <c r="O35" i="1"/>
  <c r="K35" i="1"/>
  <c r="J35" i="1"/>
  <c r="M35" i="1" s="1"/>
  <c r="O34" i="1"/>
  <c r="K34" i="1"/>
  <c r="N34" i="1" s="1"/>
  <c r="J34" i="1"/>
  <c r="M34" i="1" s="1"/>
  <c r="K33" i="1"/>
  <c r="J33" i="1"/>
  <c r="O32" i="1"/>
  <c r="K32" i="1"/>
  <c r="N32" i="1" s="1"/>
  <c r="J32" i="1"/>
  <c r="M32" i="1" s="1"/>
  <c r="K31" i="1"/>
  <c r="J31" i="1"/>
  <c r="O30" i="1"/>
  <c r="K30" i="1"/>
  <c r="N30" i="1" s="1"/>
  <c r="J30" i="1"/>
  <c r="M30" i="1" s="1"/>
  <c r="K29" i="1"/>
  <c r="J29" i="1"/>
  <c r="O28" i="1"/>
  <c r="K28" i="1"/>
  <c r="N28" i="1" s="1"/>
  <c r="J28" i="1"/>
  <c r="M28" i="1" s="1"/>
  <c r="K27" i="1"/>
  <c r="J27" i="1"/>
  <c r="O26" i="1"/>
  <c r="K26" i="1"/>
  <c r="N26" i="1" s="1"/>
  <c r="J26" i="1"/>
  <c r="M26" i="1" s="1"/>
  <c r="K25" i="1"/>
  <c r="J25" i="1"/>
  <c r="O24" i="1"/>
  <c r="K24" i="1"/>
  <c r="N24" i="1" s="1"/>
  <c r="J24" i="1"/>
  <c r="M24" i="1" s="1"/>
  <c r="K23" i="1"/>
  <c r="N23" i="1" s="1"/>
  <c r="J23" i="1"/>
  <c r="O22" i="1"/>
  <c r="K22" i="1"/>
  <c r="N22" i="1" s="1"/>
  <c r="J22" i="1"/>
  <c r="M22" i="1" s="1"/>
  <c r="K21" i="1"/>
  <c r="J21" i="1"/>
  <c r="M21" i="1" s="1"/>
  <c r="O20" i="1"/>
  <c r="K20" i="1"/>
  <c r="N20" i="1" s="1"/>
  <c r="J20" i="1"/>
  <c r="M20" i="1" s="1"/>
  <c r="O19" i="1"/>
  <c r="K19" i="1"/>
  <c r="J19" i="1"/>
  <c r="M19" i="1" s="1"/>
  <c r="O18" i="1"/>
  <c r="K18" i="1"/>
  <c r="N18" i="1" s="1"/>
  <c r="J18" i="1"/>
  <c r="M18" i="1" s="1"/>
  <c r="K17" i="1"/>
  <c r="J17" i="1"/>
  <c r="O16" i="1"/>
  <c r="K16" i="1"/>
  <c r="N16" i="1" s="1"/>
  <c r="J16" i="1"/>
  <c r="M16" i="1" s="1"/>
  <c r="K15" i="1"/>
  <c r="J15" i="1"/>
  <c r="O14" i="1"/>
  <c r="K14" i="1"/>
  <c r="N14" i="1" s="1"/>
  <c r="J14" i="1"/>
  <c r="M14" i="1" s="1"/>
  <c r="K13" i="1"/>
  <c r="J13" i="1"/>
  <c r="O12" i="1"/>
  <c r="K12" i="1"/>
  <c r="N12" i="1" s="1"/>
  <c r="J12" i="1"/>
  <c r="M12" i="1" s="1"/>
  <c r="K11" i="1"/>
  <c r="J11" i="1"/>
  <c r="O10" i="1"/>
  <c r="K10" i="1"/>
  <c r="N10" i="1" s="1"/>
  <c r="J10" i="1"/>
  <c r="M10" i="1" s="1"/>
  <c r="K9" i="1"/>
  <c r="J9" i="1"/>
  <c r="O8" i="1"/>
  <c r="K8" i="1"/>
  <c r="N8" i="1" s="1"/>
  <c r="J8" i="1"/>
  <c r="M8" i="1" s="1"/>
  <c r="K7" i="1"/>
  <c r="N7" i="1" s="1"/>
  <c r="J7" i="1"/>
  <c r="O6" i="1"/>
  <c r="K6" i="1"/>
  <c r="N6" i="1" s="1"/>
  <c r="J6" i="1"/>
  <c r="M6" i="1" s="1"/>
  <c r="K5" i="1"/>
  <c r="J5" i="1"/>
  <c r="M5" i="1" s="1"/>
  <c r="O4" i="1"/>
  <c r="K4" i="1"/>
  <c r="N4" i="1" s="1"/>
  <c r="J4" i="1"/>
  <c r="M4" i="1" s="1"/>
  <c r="O3" i="1"/>
  <c r="K3" i="1"/>
  <c r="J3" i="1"/>
  <c r="M3" i="1" s="1"/>
  <c r="M13" i="1" l="1"/>
  <c r="Q13" i="1" s="1"/>
  <c r="M27" i="1"/>
  <c r="U27" i="1" s="1"/>
  <c r="N31" i="1"/>
  <c r="M45" i="1"/>
  <c r="Q45" i="1" s="1"/>
  <c r="M59" i="1"/>
  <c r="N63" i="1"/>
  <c r="V63" i="1" s="1"/>
  <c r="M77" i="1"/>
  <c r="M11" i="1"/>
  <c r="U11" i="1" s="1"/>
  <c r="N15" i="1"/>
  <c r="M29" i="1"/>
  <c r="Q29" i="1" s="1"/>
  <c r="M43" i="1"/>
  <c r="N47" i="1"/>
  <c r="V47" i="1" s="1"/>
  <c r="M61" i="1"/>
  <c r="M75" i="1"/>
  <c r="Q75" i="1" s="1"/>
  <c r="N79" i="1"/>
  <c r="N3" i="1"/>
  <c r="V3" i="1" s="1"/>
  <c r="M9" i="1"/>
  <c r="M15" i="1"/>
  <c r="Q15" i="1" s="1"/>
  <c r="N19" i="1"/>
  <c r="V19" i="1" s="1"/>
  <c r="M25" i="1"/>
  <c r="U25" i="1" s="1"/>
  <c r="M31" i="1"/>
  <c r="N35" i="1"/>
  <c r="V35" i="1" s="1"/>
  <c r="M41" i="1"/>
  <c r="U41" i="1" s="1"/>
  <c r="M47" i="1"/>
  <c r="Q47" i="1" s="1"/>
  <c r="N51" i="1"/>
  <c r="V51" i="1" s="1"/>
  <c r="M57" i="1"/>
  <c r="Q57" i="1" s="1"/>
  <c r="M63" i="1"/>
  <c r="U63" i="1" s="1"/>
  <c r="N67" i="1"/>
  <c r="V67" i="1" s="1"/>
  <c r="M73" i="1"/>
  <c r="M79" i="1"/>
  <c r="U79" i="1" s="1"/>
  <c r="M7" i="1"/>
  <c r="U7" i="1" s="1"/>
  <c r="N11" i="1"/>
  <c r="V11" i="1" s="1"/>
  <c r="M17" i="1"/>
  <c r="Q17" i="1" s="1"/>
  <c r="M23" i="1"/>
  <c r="U23" i="1" s="1"/>
  <c r="N27" i="1"/>
  <c r="V27" i="1" s="1"/>
  <c r="M33" i="1"/>
  <c r="Q33" i="1" s="1"/>
  <c r="M39" i="1"/>
  <c r="N43" i="1"/>
  <c r="V43" i="1" s="1"/>
  <c r="M49" i="1"/>
  <c r="U49" i="1" s="1"/>
  <c r="M55" i="1"/>
  <c r="Q55" i="1" s="1"/>
  <c r="N59" i="1"/>
  <c r="V59" i="1" s="1"/>
  <c r="M65" i="1"/>
  <c r="U65" i="1" s="1"/>
  <c r="M71" i="1"/>
  <c r="U71" i="1" s="1"/>
  <c r="N75" i="1"/>
  <c r="V75" i="1" s="1"/>
  <c r="M81" i="1"/>
  <c r="U17" i="1"/>
  <c r="U21" i="1"/>
  <c r="Q21" i="1"/>
  <c r="Q53" i="1"/>
  <c r="U53" i="1"/>
  <c r="U4" i="1"/>
  <c r="Q4" i="1"/>
  <c r="N9" i="1"/>
  <c r="R9" i="1" s="1"/>
  <c r="Q3" i="1"/>
  <c r="U3" i="1"/>
  <c r="O5" i="1"/>
  <c r="W5" i="1" s="1"/>
  <c r="O9" i="1"/>
  <c r="S9" i="1" s="1"/>
  <c r="U19" i="1"/>
  <c r="Q19" i="1"/>
  <c r="O21" i="1"/>
  <c r="W21" i="1" s="1"/>
  <c r="O25" i="1"/>
  <c r="S25" i="1" s="1"/>
  <c r="O29" i="1"/>
  <c r="U31" i="1"/>
  <c r="Q31" i="1"/>
  <c r="O33" i="1"/>
  <c r="S33" i="1" s="1"/>
  <c r="U35" i="1"/>
  <c r="Q35" i="1"/>
  <c r="O37" i="1"/>
  <c r="W37" i="1" s="1"/>
  <c r="U39" i="1"/>
  <c r="Q39" i="1"/>
  <c r="O41" i="1"/>
  <c r="W41" i="1" s="1"/>
  <c r="U43" i="1"/>
  <c r="Q43" i="1"/>
  <c r="O45" i="1"/>
  <c r="U47" i="1"/>
  <c r="O49" i="1"/>
  <c r="S49" i="1" s="1"/>
  <c r="U51" i="1"/>
  <c r="Q51" i="1"/>
  <c r="O53" i="1"/>
  <c r="W53" i="1" s="1"/>
  <c r="O57" i="1"/>
  <c r="W57" i="1" s="1"/>
  <c r="U59" i="1"/>
  <c r="Q59" i="1"/>
  <c r="O61" i="1"/>
  <c r="Q63" i="1"/>
  <c r="O65" i="1"/>
  <c r="U67" i="1"/>
  <c r="Q67" i="1"/>
  <c r="O69" i="1"/>
  <c r="W69" i="1" s="1"/>
  <c r="O73" i="1"/>
  <c r="O77" i="1"/>
  <c r="S77" i="1" s="1"/>
  <c r="O81" i="1"/>
  <c r="Q5" i="1"/>
  <c r="U5" i="1"/>
  <c r="U9" i="1"/>
  <c r="Q9" i="1"/>
  <c r="U13" i="1"/>
  <c r="U29" i="1"/>
  <c r="U45" i="1"/>
  <c r="U61" i="1"/>
  <c r="Q61" i="1"/>
  <c r="N5" i="1"/>
  <c r="R5" i="1" s="1"/>
  <c r="U8" i="1"/>
  <c r="Q8" i="1"/>
  <c r="U12" i="1"/>
  <c r="Q12" i="1"/>
  <c r="O13" i="1"/>
  <c r="W13" i="1" s="1"/>
  <c r="O17" i="1"/>
  <c r="U6" i="1"/>
  <c r="Q6" i="1"/>
  <c r="U10" i="1"/>
  <c r="Q10" i="1"/>
  <c r="U14" i="1"/>
  <c r="Q14" i="1"/>
  <c r="U18" i="1"/>
  <c r="Q18" i="1"/>
  <c r="U22" i="1"/>
  <c r="Q22" i="1"/>
  <c r="U26" i="1"/>
  <c r="Q26" i="1"/>
  <c r="U30" i="1"/>
  <c r="Q30" i="1"/>
  <c r="U34" i="1"/>
  <c r="Q34" i="1"/>
  <c r="U38" i="1"/>
  <c r="Q38" i="1"/>
  <c r="U42" i="1"/>
  <c r="Q42" i="1"/>
  <c r="U46" i="1"/>
  <c r="Q46" i="1"/>
  <c r="U50" i="1"/>
  <c r="Q50" i="1"/>
  <c r="U54" i="1"/>
  <c r="Q54" i="1"/>
  <c r="U58" i="1"/>
  <c r="Q58" i="1"/>
  <c r="U62" i="1"/>
  <c r="Q62" i="1"/>
  <c r="U66" i="1"/>
  <c r="Q66" i="1"/>
  <c r="U70" i="1"/>
  <c r="Q70" i="1"/>
  <c r="U74" i="1"/>
  <c r="Q74" i="1"/>
  <c r="U78" i="1"/>
  <c r="Q78" i="1"/>
  <c r="U82" i="1"/>
  <c r="Q82" i="1"/>
  <c r="Q37" i="1"/>
  <c r="U37" i="1"/>
  <c r="U69" i="1"/>
  <c r="Q69" i="1"/>
  <c r="U73" i="1"/>
  <c r="Q73" i="1"/>
  <c r="U77" i="1"/>
  <c r="Q77" i="1"/>
  <c r="U81" i="1"/>
  <c r="Q81" i="1"/>
  <c r="N13" i="1"/>
  <c r="R13" i="1" s="1"/>
  <c r="U16" i="1"/>
  <c r="Q16" i="1"/>
  <c r="N17" i="1"/>
  <c r="V17" i="1" s="1"/>
  <c r="U20" i="1"/>
  <c r="Q20" i="1"/>
  <c r="N21" i="1"/>
  <c r="V21" i="1" s="1"/>
  <c r="U24" i="1"/>
  <c r="Q24" i="1"/>
  <c r="N25" i="1"/>
  <c r="V25" i="1" s="1"/>
  <c r="U28" i="1"/>
  <c r="Q28" i="1"/>
  <c r="N29" i="1"/>
  <c r="V29" i="1" s="1"/>
  <c r="U32" i="1"/>
  <c r="Q32" i="1"/>
  <c r="N33" i="1"/>
  <c r="R33" i="1" s="1"/>
  <c r="U36" i="1"/>
  <c r="Q36" i="1"/>
  <c r="N37" i="1"/>
  <c r="R37" i="1" s="1"/>
  <c r="U40" i="1"/>
  <c r="Q40" i="1"/>
  <c r="N41" i="1"/>
  <c r="V41" i="1" s="1"/>
  <c r="U44" i="1"/>
  <c r="Q44" i="1"/>
  <c r="N45" i="1"/>
  <c r="V45" i="1" s="1"/>
  <c r="U48" i="1"/>
  <c r="Q48" i="1"/>
  <c r="N49" i="1"/>
  <c r="V49" i="1" s="1"/>
  <c r="U52" i="1"/>
  <c r="Q52" i="1"/>
  <c r="N53" i="1"/>
  <c r="R53" i="1" s="1"/>
  <c r="U56" i="1"/>
  <c r="Q56" i="1"/>
  <c r="N57" i="1"/>
  <c r="V57" i="1" s="1"/>
  <c r="U60" i="1"/>
  <c r="Q60" i="1"/>
  <c r="N61" i="1"/>
  <c r="R61" i="1" s="1"/>
  <c r="U64" i="1"/>
  <c r="Q64" i="1"/>
  <c r="N65" i="1"/>
  <c r="R65" i="1" s="1"/>
  <c r="U68" i="1"/>
  <c r="Q68" i="1"/>
  <c r="N69" i="1"/>
  <c r="V69" i="1" s="1"/>
  <c r="U72" i="1"/>
  <c r="Q72" i="1"/>
  <c r="N73" i="1"/>
  <c r="V73" i="1" s="1"/>
  <c r="U76" i="1"/>
  <c r="Q76" i="1"/>
  <c r="N77" i="1"/>
  <c r="R77" i="1" s="1"/>
  <c r="U80" i="1"/>
  <c r="Q80" i="1"/>
  <c r="N81" i="1"/>
  <c r="V81" i="1" s="1"/>
  <c r="W81" i="1"/>
  <c r="S81" i="1"/>
  <c r="W80" i="1"/>
  <c r="S80" i="1"/>
  <c r="V4" i="1"/>
  <c r="R4" i="1"/>
  <c r="V8" i="1"/>
  <c r="R8" i="1"/>
  <c r="V12" i="1"/>
  <c r="R12" i="1"/>
  <c r="W17" i="1"/>
  <c r="S17" i="1"/>
  <c r="V24" i="1"/>
  <c r="R24" i="1"/>
  <c r="V28" i="1"/>
  <c r="R28" i="1"/>
  <c r="V32" i="1"/>
  <c r="R32" i="1"/>
  <c r="W33" i="1"/>
  <c r="S37" i="1"/>
  <c r="V40" i="1"/>
  <c r="R40" i="1"/>
  <c r="V44" i="1"/>
  <c r="R44" i="1"/>
  <c r="V48" i="1"/>
  <c r="R48" i="1"/>
  <c r="V52" i="1"/>
  <c r="R52" i="1"/>
  <c r="V56" i="1"/>
  <c r="R56" i="1"/>
  <c r="V60" i="1"/>
  <c r="R60" i="1"/>
  <c r="W61" i="1"/>
  <c r="S61" i="1"/>
  <c r="W65" i="1"/>
  <c r="S65" i="1"/>
  <c r="V68" i="1"/>
  <c r="R68" i="1"/>
  <c r="V72" i="1"/>
  <c r="R72" i="1"/>
  <c r="W73" i="1"/>
  <c r="S73" i="1"/>
  <c r="V80" i="1"/>
  <c r="R80" i="1"/>
  <c r="R3" i="1"/>
  <c r="W4" i="1"/>
  <c r="S4" i="1"/>
  <c r="V7" i="1"/>
  <c r="R7" i="1"/>
  <c r="S8" i="1"/>
  <c r="W8" i="1"/>
  <c r="V15" i="1"/>
  <c r="R15" i="1"/>
  <c r="W16" i="1"/>
  <c r="S16" i="1"/>
  <c r="W20" i="1"/>
  <c r="S20" i="1"/>
  <c r="W28" i="1"/>
  <c r="S28" i="1"/>
  <c r="W32" i="1"/>
  <c r="S32" i="1"/>
  <c r="W36" i="1"/>
  <c r="S36" i="1"/>
  <c r="W40" i="1"/>
  <c r="S40" i="1"/>
  <c r="W44" i="1"/>
  <c r="S44" i="1"/>
  <c r="W48" i="1"/>
  <c r="S48" i="1"/>
  <c r="W52" i="1"/>
  <c r="S52" i="1"/>
  <c r="V55" i="1"/>
  <c r="R55" i="1"/>
  <c r="W56" i="1"/>
  <c r="S56" i="1"/>
  <c r="R59" i="1"/>
  <c r="W60" i="1"/>
  <c r="S60" i="1"/>
  <c r="R63" i="1"/>
  <c r="W64" i="1"/>
  <c r="S64" i="1"/>
  <c r="W68" i="1"/>
  <c r="S68" i="1"/>
  <c r="V71" i="1"/>
  <c r="R71" i="1"/>
  <c r="W72" i="1"/>
  <c r="S72" i="1"/>
  <c r="R75" i="1"/>
  <c r="W76" i="1"/>
  <c r="S76" i="1"/>
  <c r="V79" i="1"/>
  <c r="R79" i="1"/>
  <c r="W3" i="1"/>
  <c r="S3" i="1"/>
  <c r="V6" i="1"/>
  <c r="R6" i="1"/>
  <c r="W7" i="1"/>
  <c r="S7" i="1"/>
  <c r="V10" i="1"/>
  <c r="R10" i="1"/>
  <c r="W11" i="1"/>
  <c r="S11" i="1"/>
  <c r="V14" i="1"/>
  <c r="R14" i="1"/>
  <c r="W15" i="1"/>
  <c r="S15" i="1"/>
  <c r="V18" i="1"/>
  <c r="R18" i="1"/>
  <c r="W19" i="1"/>
  <c r="S19" i="1"/>
  <c r="V22" i="1"/>
  <c r="R22" i="1"/>
  <c r="W23" i="1"/>
  <c r="S23" i="1"/>
  <c r="V26" i="1"/>
  <c r="R26" i="1"/>
  <c r="W27" i="1"/>
  <c r="S27" i="1"/>
  <c r="V30" i="1"/>
  <c r="R30" i="1"/>
  <c r="W31" i="1"/>
  <c r="S31" i="1"/>
  <c r="V34" i="1"/>
  <c r="R34" i="1"/>
  <c r="W35" i="1"/>
  <c r="S35" i="1"/>
  <c r="V38" i="1"/>
  <c r="R38" i="1"/>
  <c r="W39" i="1"/>
  <c r="S39" i="1"/>
  <c r="V42" i="1"/>
  <c r="R42" i="1"/>
  <c r="W43" i="1"/>
  <c r="S43" i="1"/>
  <c r="V46" i="1"/>
  <c r="R46" i="1"/>
  <c r="W47" i="1"/>
  <c r="S47" i="1"/>
  <c r="V50" i="1"/>
  <c r="R50" i="1"/>
  <c r="W51" i="1"/>
  <c r="S51" i="1"/>
  <c r="V54" i="1"/>
  <c r="R54" i="1"/>
  <c r="W55" i="1"/>
  <c r="S55" i="1"/>
  <c r="V58" i="1"/>
  <c r="R58" i="1"/>
  <c r="W59" i="1"/>
  <c r="S59" i="1"/>
  <c r="V62" i="1"/>
  <c r="R62" i="1"/>
  <c r="W63" i="1"/>
  <c r="S63" i="1"/>
  <c r="V66" i="1"/>
  <c r="R66" i="1"/>
  <c r="W67" i="1"/>
  <c r="S67" i="1"/>
  <c r="V70" i="1"/>
  <c r="R70" i="1"/>
  <c r="W71" i="1"/>
  <c r="S71" i="1"/>
  <c r="V74" i="1"/>
  <c r="R74" i="1"/>
  <c r="W75" i="1"/>
  <c r="S75" i="1"/>
  <c r="V78" i="1"/>
  <c r="R78" i="1"/>
  <c r="W79" i="1"/>
  <c r="S79" i="1"/>
  <c r="V82" i="1"/>
  <c r="R82" i="1"/>
  <c r="S5" i="1"/>
  <c r="V16" i="1"/>
  <c r="R16" i="1"/>
  <c r="V20" i="1"/>
  <c r="R20" i="1"/>
  <c r="W25" i="1"/>
  <c r="W29" i="1"/>
  <c r="S29" i="1"/>
  <c r="V36" i="1"/>
  <c r="R36" i="1"/>
  <c r="W45" i="1"/>
  <c r="S45" i="1"/>
  <c r="W49" i="1"/>
  <c r="S53" i="1"/>
  <c r="V64" i="1"/>
  <c r="R64" i="1"/>
  <c r="V76" i="1"/>
  <c r="R76" i="1"/>
  <c r="W12" i="1"/>
  <c r="S12" i="1"/>
  <c r="V23" i="1"/>
  <c r="R23" i="1"/>
  <c r="W24" i="1"/>
  <c r="S24" i="1"/>
  <c r="V31" i="1"/>
  <c r="R31" i="1"/>
  <c r="V39" i="1"/>
  <c r="R39" i="1"/>
  <c r="R51" i="1"/>
  <c r="W6" i="1"/>
  <c r="S6" i="1"/>
  <c r="V9" i="1"/>
  <c r="W10" i="1"/>
  <c r="S10" i="1"/>
  <c r="W14" i="1"/>
  <c r="S14" i="1"/>
  <c r="R17" i="1"/>
  <c r="W18" i="1"/>
  <c r="S18" i="1"/>
  <c r="W22" i="1"/>
  <c r="S22" i="1"/>
  <c r="W26" i="1"/>
  <c r="S26" i="1"/>
  <c r="R29" i="1"/>
  <c r="W30" i="1"/>
  <c r="S30" i="1"/>
  <c r="V33" i="1"/>
  <c r="W34" i="1"/>
  <c r="S34" i="1"/>
  <c r="V37" i="1"/>
  <c r="W38" i="1"/>
  <c r="S38" i="1"/>
  <c r="R41" i="1"/>
  <c r="W42" i="1"/>
  <c r="S42" i="1"/>
  <c r="R45" i="1"/>
  <c r="W46" i="1"/>
  <c r="S46" i="1"/>
  <c r="R49" i="1"/>
  <c r="W50" i="1"/>
  <c r="S50" i="1"/>
  <c r="W54" i="1"/>
  <c r="S54" i="1"/>
  <c r="W58" i="1"/>
  <c r="S58" i="1"/>
  <c r="V61" i="1"/>
  <c r="W62" i="1"/>
  <c r="S62" i="1"/>
  <c r="V65" i="1"/>
  <c r="W66" i="1"/>
  <c r="S66" i="1"/>
  <c r="R69" i="1"/>
  <c r="W70" i="1"/>
  <c r="S70" i="1"/>
  <c r="R73" i="1"/>
  <c r="W74" i="1"/>
  <c r="S74" i="1"/>
  <c r="V77" i="1"/>
  <c r="W78" i="1"/>
  <c r="S78" i="1"/>
  <c r="R81" i="1"/>
  <c r="W82" i="1"/>
  <c r="S82" i="1"/>
  <c r="D84" i="1"/>
  <c r="D87" i="1" s="1"/>
  <c r="R21" i="1" l="1"/>
  <c r="R47" i="1"/>
  <c r="R67" i="1"/>
  <c r="Q25" i="1"/>
  <c r="U33" i="1"/>
  <c r="U55" i="1"/>
  <c r="V13" i="1"/>
  <c r="W9" i="1"/>
  <c r="R11" i="1"/>
  <c r="Q11" i="1"/>
  <c r="V5" i="1"/>
  <c r="V53" i="1"/>
  <c r="W77" i="1"/>
  <c r="U15" i="1"/>
  <c r="U57" i="1"/>
  <c r="Q79" i="1"/>
  <c r="U75" i="1"/>
  <c r="Q27" i="1"/>
  <c r="S69" i="1"/>
  <c r="Q65" i="1"/>
  <c r="R57" i="1"/>
  <c r="R25" i="1"/>
  <c r="Q7" i="1"/>
  <c r="Q49" i="1"/>
  <c r="R43" i="1"/>
  <c r="R35" i="1"/>
  <c r="R19" i="1"/>
  <c r="S57" i="1"/>
  <c r="S41" i="1"/>
  <c r="R27" i="1"/>
  <c r="S21" i="1"/>
  <c r="S13" i="1"/>
  <c r="Q41" i="1"/>
  <c r="Q71" i="1"/>
  <c r="Q23" i="1"/>
  <c r="D86" i="1"/>
  <c r="B82" i="1"/>
  <c r="C82" i="1" s="1"/>
  <c r="B81" i="1"/>
  <c r="C81" i="1" s="1"/>
  <c r="B80" i="1"/>
  <c r="C80" i="1" s="1"/>
  <c r="B79" i="1"/>
  <c r="C79" i="1" s="1"/>
  <c r="B78" i="1"/>
  <c r="C78" i="1" s="1"/>
  <c r="B77" i="1"/>
  <c r="C77" i="1" s="1"/>
  <c r="B76" i="1"/>
  <c r="C76" i="1" s="1"/>
  <c r="B75" i="1"/>
  <c r="C75" i="1" s="1"/>
  <c r="B74" i="1"/>
  <c r="C74" i="1" s="1"/>
  <c r="B73" i="1"/>
  <c r="C73" i="1" s="1"/>
  <c r="B72" i="1"/>
  <c r="C72" i="1" s="1"/>
  <c r="B71" i="1"/>
  <c r="C71" i="1" s="1"/>
  <c r="B70" i="1"/>
  <c r="C70" i="1" s="1"/>
  <c r="B69" i="1"/>
  <c r="C69" i="1" s="1"/>
  <c r="B68" i="1"/>
  <c r="C68" i="1" s="1"/>
  <c r="B67" i="1"/>
  <c r="C67" i="1" s="1"/>
  <c r="B66" i="1"/>
  <c r="C66" i="1" s="1"/>
  <c r="B65" i="1"/>
  <c r="C65" i="1" s="1"/>
  <c r="B64" i="1"/>
  <c r="C64" i="1" s="1"/>
  <c r="B63" i="1"/>
  <c r="C63" i="1" s="1"/>
  <c r="B62" i="1"/>
  <c r="C62" i="1" s="1"/>
  <c r="B61" i="1"/>
  <c r="C61" i="1" s="1"/>
  <c r="B60" i="1"/>
  <c r="C60" i="1" s="1"/>
  <c r="B59" i="1"/>
  <c r="C59" i="1" s="1"/>
  <c r="B58" i="1"/>
  <c r="C58" i="1" s="1"/>
  <c r="B57" i="1"/>
  <c r="C57" i="1" s="1"/>
  <c r="B56" i="1"/>
  <c r="C56" i="1" s="1"/>
  <c r="B55" i="1"/>
  <c r="C55" i="1" s="1"/>
  <c r="B54" i="1"/>
  <c r="C54" i="1" s="1"/>
  <c r="B53" i="1"/>
  <c r="C53" i="1" s="1"/>
  <c r="B52" i="1"/>
  <c r="C52" i="1" s="1"/>
  <c r="B51" i="1"/>
  <c r="C51" i="1" s="1"/>
  <c r="B50" i="1"/>
  <c r="C50" i="1" s="1"/>
  <c r="B49" i="1"/>
  <c r="C49" i="1" s="1"/>
  <c r="B48" i="1"/>
  <c r="C48" i="1" s="1"/>
  <c r="B47" i="1"/>
  <c r="C47" i="1" s="1"/>
  <c r="B46" i="1"/>
  <c r="C46" i="1" s="1"/>
  <c r="B45" i="1"/>
  <c r="C45" i="1" s="1"/>
  <c r="B44" i="1"/>
  <c r="C44" i="1" s="1"/>
  <c r="B43" i="1"/>
  <c r="C43" i="1" s="1"/>
  <c r="B42" i="1"/>
  <c r="C42" i="1" s="1"/>
  <c r="B41" i="1"/>
  <c r="C41" i="1" s="1"/>
  <c r="B40" i="1"/>
  <c r="C40" i="1" s="1"/>
  <c r="B39" i="1"/>
  <c r="C39" i="1" s="1"/>
  <c r="B38" i="1"/>
  <c r="C38" i="1" s="1"/>
  <c r="B37" i="1"/>
  <c r="C37" i="1" s="1"/>
  <c r="B36" i="1"/>
  <c r="C36" i="1" s="1"/>
  <c r="B35" i="1"/>
  <c r="C35" i="1" s="1"/>
  <c r="B34" i="1"/>
  <c r="C34" i="1" s="1"/>
  <c r="B33" i="1"/>
  <c r="C33" i="1" s="1"/>
  <c r="B32" i="1"/>
  <c r="C32" i="1" s="1"/>
  <c r="B31" i="1"/>
  <c r="C31" i="1" s="1"/>
  <c r="B30" i="1"/>
  <c r="C30" i="1" s="1"/>
  <c r="B29" i="1"/>
  <c r="C29" i="1" s="1"/>
  <c r="B28" i="1"/>
  <c r="C28" i="1" s="1"/>
  <c r="B27" i="1"/>
  <c r="C27" i="1" s="1"/>
  <c r="B26" i="1"/>
  <c r="C26" i="1" s="1"/>
  <c r="B25" i="1"/>
  <c r="C25" i="1" s="1"/>
  <c r="B24" i="1"/>
  <c r="C24" i="1" s="1"/>
  <c r="B23" i="1"/>
  <c r="C23" i="1" s="1"/>
  <c r="B22" i="1"/>
  <c r="C22" i="1" s="1"/>
  <c r="B21" i="1"/>
  <c r="C21" i="1" s="1"/>
  <c r="B20" i="1"/>
  <c r="C20" i="1" s="1"/>
  <c r="B19" i="1"/>
  <c r="C19" i="1" s="1"/>
  <c r="B18" i="1"/>
  <c r="C18" i="1" s="1"/>
  <c r="B17" i="1"/>
  <c r="C17" i="1" s="1"/>
  <c r="B16" i="1"/>
  <c r="C16" i="1" s="1"/>
  <c r="B15" i="1"/>
  <c r="C15" i="1" s="1"/>
  <c r="B14" i="1"/>
  <c r="C14" i="1" s="1"/>
  <c r="B13" i="1"/>
  <c r="C13" i="1" s="1"/>
  <c r="B12" i="1"/>
  <c r="C12" i="1" s="1"/>
  <c r="B11" i="1"/>
  <c r="C11" i="1" s="1"/>
  <c r="B10" i="1"/>
  <c r="C10" i="1" s="1"/>
  <c r="B9" i="1"/>
  <c r="C9" i="1" s="1"/>
  <c r="B8" i="1"/>
  <c r="C8" i="1" s="1"/>
  <c r="B7" i="1"/>
  <c r="C7" i="1" s="1"/>
  <c r="B6" i="1"/>
  <c r="C6" i="1" s="1"/>
  <c r="B5" i="1"/>
  <c r="C5" i="1" s="1"/>
  <c r="B4" i="1"/>
  <c r="C4" i="1" s="1"/>
  <c r="B3" i="1"/>
  <c r="C3" i="1" s="1"/>
</calcChain>
</file>

<file path=xl/sharedStrings.xml><?xml version="1.0" encoding="utf-8"?>
<sst xmlns="http://schemas.openxmlformats.org/spreadsheetml/2006/main" count="40" uniqueCount="37">
  <si>
    <t>Base Case</t>
  </si>
  <si>
    <t>Reach no.</t>
  </si>
  <si>
    <t>Distance downstream (m)</t>
  </si>
  <si>
    <t>Distance downstream (km)</t>
  </si>
  <si>
    <t>net change =</t>
  </si>
  <si>
    <t>% strm inflow=</t>
  </si>
  <si>
    <t>% well Q =</t>
  </si>
  <si>
    <t>Streamflow at 200 yrs: Base Case</t>
  </si>
  <si>
    <t>Stream Gain &amp; Loss: Base Case</t>
  </si>
  <si>
    <t>Predevelopment Stream Gain &amp; Loss</t>
  </si>
  <si>
    <r>
      <t xml:space="preserve">At </t>
    </r>
    <r>
      <rPr>
        <i/>
        <sz val="11"/>
        <color theme="1"/>
        <rFont val="Calibri"/>
        <family val="2"/>
        <scheme val="minor"/>
      </rPr>
      <t>t</t>
    </r>
    <r>
      <rPr>
        <sz val="11"/>
        <color theme="1"/>
        <rFont val="Calibri"/>
        <family val="2"/>
        <scheme val="minor"/>
      </rPr>
      <t xml:space="preserve"> = 200 years---&gt;</t>
    </r>
  </si>
  <si>
    <t>Change due to pumping: Base Case</t>
  </si>
  <si>
    <t>Change due to pumping: Closer Well</t>
  </si>
  <si>
    <t>Change due to pumping: Further Well</t>
  </si>
  <si>
    <t>relative to predevel. Gain/loss</t>
  </si>
  <si>
    <t>Relative to PD streamflow</t>
  </si>
  <si>
    <t xml:space="preserve">GAGE No.    1:  K,I,J Coord. =     1,   80,   40;  STREAM SEGMENT =     1;  REACH =    80 </t>
  </si>
  <si>
    <t xml:space="preserve">DATA: Time        </t>
  </si>
  <si>
    <t>Time, in yrs</t>
  </si>
  <si>
    <t>depletion BC</t>
  </si>
  <si>
    <t>fractional depletion</t>
  </si>
  <si>
    <t>total stream depletion</t>
  </si>
  <si>
    <t>Exer. 2</t>
  </si>
  <si>
    <t>Stream Gain &amp; Loss: Exer. 2</t>
  </si>
  <si>
    <t xml:space="preserve">GAGE No.    2:  K,I,J Coord. =     1,   46,   40;  STREAM SEGMENT =     1;  REACH =    46 </t>
  </si>
  <si>
    <t>GAGE No.  2</t>
  </si>
  <si>
    <t>GAGE No. 1</t>
  </si>
  <si>
    <t>200 Years</t>
  </si>
  <si>
    <t>Streamflow at 2 yrs</t>
  </si>
  <si>
    <t>4 yrs</t>
  </si>
  <si>
    <t>6 yrs</t>
  </si>
  <si>
    <t>8 yrs</t>
  </si>
  <si>
    <t>10 yrs</t>
  </si>
  <si>
    <t>20 yrs</t>
  </si>
  <si>
    <t>50 yrs</t>
  </si>
  <si>
    <t>100 yrs</t>
  </si>
  <si>
    <t>Exercise 2: Predevelopment Streamflow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</si>
</sst>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E+00"/>
    <numFmt numFmtId="165" formatCode="0.0"/>
    <numFmt numFmtId="166" formatCode="0.0000E+00"/>
  </numFmts>
  <fonts count="3" x14ac:knownFonts="1"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9">
    <xf numFmtId="0" fontId="0" fillId="0" borderId="0" xfId="0"/>
    <xf numFmtId="11" fontId="0" fillId="0" borderId="0" xfId="0" applyNumberFormat="1"/>
    <xf numFmtId="164" fontId="0" fillId="0" borderId="0" xfId="0" applyNumberFormat="1"/>
    <xf numFmtId="0" fontId="0" fillId="0" borderId="0" xfId="0" applyAlignment="1">
      <alignment horizontal="center" wrapText="1"/>
    </xf>
    <xf numFmtId="0" fontId="0" fillId="0" borderId="0" xfId="0" applyAlignment="1">
      <alignment horizontal="center"/>
    </xf>
    <xf numFmtId="2" fontId="0" fillId="0" borderId="0" xfId="0" applyNumberFormat="1"/>
    <xf numFmtId="165" fontId="0" fillId="0" borderId="0" xfId="0" applyNumberFormat="1"/>
    <xf numFmtId="2" fontId="0" fillId="0" borderId="0" xfId="0" applyNumberFormat="1" applyAlignment="1">
      <alignment wrapText="1"/>
    </xf>
    <xf numFmtId="165" fontId="0" fillId="0" borderId="0" xfId="0" applyNumberFormat="1" applyAlignment="1">
      <alignment wrapText="1"/>
    </xf>
    <xf numFmtId="1" fontId="0" fillId="0" borderId="0" xfId="0" applyNumberFormat="1"/>
    <xf numFmtId="164" fontId="0" fillId="0" borderId="0" xfId="0" applyNumberFormat="1" applyAlignment="1">
      <alignment wrapText="1"/>
    </xf>
    <xf numFmtId="166" fontId="0" fillId="0" borderId="0" xfId="0" applyNumberFormat="1"/>
    <xf numFmtId="2" fontId="0" fillId="0" borderId="0" xfId="0" applyNumberFormat="1" applyAlignment="1">
      <alignment vertical="center" wrapText="1"/>
    </xf>
    <xf numFmtId="10" fontId="0" fillId="0" borderId="0" xfId="0" applyNumberFormat="1" applyAlignment="1">
      <alignment wrapText="1"/>
    </xf>
    <xf numFmtId="10" fontId="0" fillId="0" borderId="0" xfId="0" applyNumberFormat="1"/>
    <xf numFmtId="166" fontId="0" fillId="0" borderId="0" xfId="0" applyNumberFormat="1" applyAlignment="1">
      <alignment wrapText="1"/>
    </xf>
    <xf numFmtId="0" fontId="2" fillId="0" borderId="0" xfId="0" applyFont="1" applyAlignment="1">
      <alignment horizontal="center"/>
    </xf>
    <xf numFmtId="11" fontId="0" fillId="0" borderId="0" xfId="0" applyNumberFormat="1" applyAlignment="1">
      <alignment wrapText="1"/>
    </xf>
    <xf numFmtId="164" fontId="2" fillId="0" borderId="0" xfId="0" applyNumberFormat="1" applyFont="1" applyAlignment="1">
      <alignment horizontal="center" wrapText="1"/>
    </xf>
    <xf numFmtId="10" fontId="2" fillId="0" borderId="0" xfId="0" applyNumberFormat="1" applyFont="1"/>
    <xf numFmtId="1" fontId="0" fillId="0" borderId="0" xfId="0" applyNumberFormat="1" applyAlignment="1"/>
    <xf numFmtId="164" fontId="0" fillId="0" borderId="0" xfId="0" applyNumberFormat="1" applyAlignment="1"/>
    <xf numFmtId="165" fontId="0" fillId="0" borderId="0" xfId="0" applyNumberFormat="1" applyAlignment="1"/>
    <xf numFmtId="2" fontId="0" fillId="0" borderId="0" xfId="0" applyNumberFormat="1" applyAlignment="1"/>
    <xf numFmtId="2" fontId="0" fillId="0" borderId="0" xfId="0" applyNumberFormat="1" applyAlignment="1">
      <alignment vertical="center"/>
    </xf>
    <xf numFmtId="0" fontId="0" fillId="0" borderId="0" xfId="0" applyAlignment="1"/>
    <xf numFmtId="10" fontId="0" fillId="0" borderId="0" xfId="0" applyNumberFormat="1" applyAlignment="1"/>
    <xf numFmtId="166" fontId="0" fillId="0" borderId="0" xfId="0" applyNumberFormat="1" applyAlignment="1"/>
    <xf numFmtId="11" fontId="0" fillId="0" borderId="0" xfId="0" applyNumberForma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87"/>
  <sheetViews>
    <sheetView tabSelected="1" workbookViewId="0">
      <pane ySplit="1" topLeftCell="A2" activePane="bottomLeft" state="frozen"/>
      <selection pane="bottomLeft" activeCell="I19" sqref="I19"/>
    </sheetView>
  </sheetViews>
  <sheetFormatPr defaultRowHeight="15" x14ac:dyDescent="0.25"/>
  <cols>
    <col min="1" max="1" width="9.140625" style="9"/>
    <col min="2" max="3" width="12.5703125" customWidth="1"/>
    <col min="4" max="4" width="11.7109375" style="2" customWidth="1"/>
    <col min="5" max="5" width="10.7109375" style="2" customWidth="1"/>
    <col min="6" max="6" width="4" style="6" customWidth="1"/>
    <col min="7" max="7" width="15.7109375" style="5" customWidth="1"/>
    <col min="8" max="8" width="16.140625" style="5" customWidth="1"/>
    <col min="9" max="9" width="9.140625" customWidth="1"/>
    <col min="10" max="10" width="12.28515625" customWidth="1"/>
    <col min="11" max="11" width="13.7109375" customWidth="1"/>
    <col min="12" max="12" width="3.42578125" customWidth="1"/>
    <col min="13" max="13" width="14.7109375" customWidth="1"/>
    <col min="14" max="15" width="14.140625" customWidth="1"/>
    <col min="16" max="16" width="5.140625" customWidth="1"/>
    <col min="17" max="19" width="13" style="14" customWidth="1"/>
    <col min="20" max="20" width="3" customWidth="1"/>
    <col min="21" max="21" width="13.140625" style="11" customWidth="1"/>
  </cols>
  <sheetData>
    <row r="1" spans="1:29" ht="48" customHeight="1" x14ac:dyDescent="0.25">
      <c r="A1" s="9" t="s">
        <v>1</v>
      </c>
      <c r="B1" s="3" t="s">
        <v>2</v>
      </c>
      <c r="C1" s="3" t="s">
        <v>3</v>
      </c>
      <c r="D1" s="10" t="s">
        <v>7</v>
      </c>
      <c r="E1" s="4" t="s">
        <v>22</v>
      </c>
      <c r="F1" s="8"/>
      <c r="G1" s="7" t="s">
        <v>36</v>
      </c>
      <c r="H1" s="7" t="s">
        <v>9</v>
      </c>
      <c r="I1" s="12" t="s">
        <v>10</v>
      </c>
      <c r="J1" s="7" t="s">
        <v>8</v>
      </c>
      <c r="K1" s="7" t="s">
        <v>23</v>
      </c>
      <c r="M1" s="7" t="s">
        <v>11</v>
      </c>
      <c r="N1" s="7" t="s">
        <v>12</v>
      </c>
      <c r="O1" s="7" t="s">
        <v>13</v>
      </c>
      <c r="Q1" s="13" t="s">
        <v>14</v>
      </c>
      <c r="U1" s="15" t="s">
        <v>15</v>
      </c>
    </row>
    <row r="2" spans="1:29" s="25" customFormat="1" ht="17.25" customHeight="1" x14ac:dyDescent="0.25">
      <c r="A2" s="20">
        <v>0</v>
      </c>
      <c r="B2" s="4">
        <v>0</v>
      </c>
      <c r="C2" s="4">
        <v>0</v>
      </c>
      <c r="D2" s="21">
        <v>20000</v>
      </c>
      <c r="E2" s="4">
        <v>6667</v>
      </c>
      <c r="F2" s="22"/>
      <c r="G2" s="4">
        <v>6667</v>
      </c>
      <c r="H2" s="23"/>
      <c r="I2" s="24"/>
      <c r="J2" s="23"/>
      <c r="K2" s="23"/>
      <c r="M2" s="23"/>
      <c r="N2" s="23"/>
      <c r="O2" s="23"/>
      <c r="Q2" s="26"/>
      <c r="R2" s="26"/>
      <c r="S2" s="26"/>
      <c r="U2" s="27"/>
    </row>
    <row r="3" spans="1:29" x14ac:dyDescent="0.25">
      <c r="A3" s="9">
        <v>1</v>
      </c>
      <c r="B3" s="2">
        <f>804.67*A3</f>
        <v>804.67</v>
      </c>
      <c r="C3" s="2">
        <f>B3/1000</f>
        <v>0.80467</v>
      </c>
      <c r="D3" s="2">
        <v>9148.5</v>
      </c>
      <c r="E3" s="1">
        <v>5761.3</v>
      </c>
      <c r="G3" s="2">
        <v>5831</v>
      </c>
      <c r="H3" s="5">
        <f>G3-6667</f>
        <v>-836</v>
      </c>
      <c r="J3" s="6">
        <f>D3-20000</f>
        <v>-10851.5</v>
      </c>
      <c r="K3" s="6">
        <f>E3-20000</f>
        <v>-14238.7</v>
      </c>
      <c r="M3" s="6">
        <f>J3-$H3</f>
        <v>-10015.5</v>
      </c>
      <c r="N3" s="6">
        <f>K3-$H3</f>
        <v>-13402.7</v>
      </c>
      <c r="O3" s="6" t="e">
        <f>#REF!-$H3</f>
        <v>#REF!</v>
      </c>
      <c r="Q3" s="14">
        <f t="shared" ref="Q3:R3" si="0">ABS(M3)/ABS($H3)</f>
        <v>11.980263157894736</v>
      </c>
      <c r="R3" s="14">
        <f t="shared" si="0"/>
        <v>16.031937799043064</v>
      </c>
      <c r="S3" s="14" t="e">
        <f>ABS(O3)/ABS($H3)</f>
        <v>#REF!</v>
      </c>
      <c r="U3" s="14">
        <f>ABS(M3)/ABS($G3)</f>
        <v>1.7176299091064997</v>
      </c>
      <c r="V3" s="14">
        <f t="shared" ref="V3:W3" si="1">ABS(N3)/ABS($G3)</f>
        <v>2.2985251243354488</v>
      </c>
      <c r="W3" s="14" t="e">
        <f t="shared" si="1"/>
        <v>#REF!</v>
      </c>
    </row>
    <row r="4" spans="1:29" x14ac:dyDescent="0.25">
      <c r="A4" s="9">
        <v>2</v>
      </c>
      <c r="B4" s="2">
        <f t="shared" ref="B4:B67" si="2">804.67*A4</f>
        <v>1609.34</v>
      </c>
      <c r="C4" s="2">
        <f t="shared" ref="C4:C67" si="3">B4/1000</f>
        <v>1.60934</v>
      </c>
      <c r="D4" s="2">
        <v>8637.5</v>
      </c>
      <c r="E4" s="1">
        <v>5195.3</v>
      </c>
      <c r="G4" s="2">
        <v>5335.5</v>
      </c>
      <c r="H4" s="5">
        <f t="shared" ref="H4:H67" si="4">G4-6667</f>
        <v>-1331.5</v>
      </c>
      <c r="J4" s="6">
        <f>D4-D3</f>
        <v>-511</v>
      </c>
      <c r="K4" s="6">
        <f>E4-E3</f>
        <v>-566</v>
      </c>
      <c r="M4" s="6">
        <f>J4-$H4</f>
        <v>820.5</v>
      </c>
      <c r="N4" s="6">
        <f>K4-$H4</f>
        <v>765.5</v>
      </c>
      <c r="O4" s="6" t="e">
        <f>#REF!-$H4</f>
        <v>#REF!</v>
      </c>
      <c r="Q4" s="14">
        <f t="shared" ref="Q4:Q67" si="5">ABS(M4)/ABS($H4)</f>
        <v>0.61622230567029668</v>
      </c>
      <c r="R4" s="14">
        <f t="shared" ref="R4:R67" si="6">ABS(N4)/ABS($H4)</f>
        <v>0.57491550882463383</v>
      </c>
      <c r="S4" s="14" t="e">
        <f t="shared" ref="S4:S47" si="7">ABS(O4)/ABS($H4)</f>
        <v>#REF!</v>
      </c>
      <c r="U4" s="14">
        <f t="shared" ref="U4:U67" si="8">ABS(M4)/ABS($G4)</f>
        <v>0.15378127635648017</v>
      </c>
      <c r="V4" s="14">
        <f t="shared" ref="V4:V67" si="9">ABS(N4)/ABS($G4)</f>
        <v>0.14347296410833099</v>
      </c>
      <c r="W4" s="14" t="e">
        <f t="shared" ref="W4:W67" si="10">ABS(O4)/ABS($G4)</f>
        <v>#REF!</v>
      </c>
    </row>
    <row r="5" spans="1:29" x14ac:dyDescent="0.25">
      <c r="A5" s="9">
        <v>3</v>
      </c>
      <c r="B5" s="2">
        <f t="shared" si="2"/>
        <v>2414.0099999999998</v>
      </c>
      <c r="C5" s="2">
        <f t="shared" si="3"/>
        <v>2.4140099999999998</v>
      </c>
      <c r="D5" s="2">
        <v>8206.2000000000007</v>
      </c>
      <c r="E5" s="1">
        <v>4707.6000000000004</v>
      </c>
      <c r="G5" s="2">
        <v>4919.8999999999996</v>
      </c>
      <c r="H5" s="5">
        <f t="shared" si="4"/>
        <v>-1747.1000000000004</v>
      </c>
      <c r="J5" s="6">
        <f>D5-D4</f>
        <v>-431.29999999999927</v>
      </c>
      <c r="K5" s="6">
        <f>E5-E4</f>
        <v>-487.69999999999982</v>
      </c>
      <c r="M5" s="6">
        <f>J5-$H5</f>
        <v>1315.8000000000011</v>
      </c>
      <c r="N5" s="6">
        <f>K5-$H5</f>
        <v>1259.4000000000005</v>
      </c>
      <c r="O5" s="6" t="e">
        <f>#REF!-$H5</f>
        <v>#REF!</v>
      </c>
      <c r="Q5" s="14">
        <f t="shared" si="5"/>
        <v>0.75313376452406888</v>
      </c>
      <c r="R5" s="14">
        <f t="shared" si="6"/>
        <v>0.72085169709804831</v>
      </c>
      <c r="S5" s="14" t="e">
        <f t="shared" si="7"/>
        <v>#REF!</v>
      </c>
      <c r="T5" s="1"/>
      <c r="U5" s="14">
        <f t="shared" si="8"/>
        <v>0.26744446025325741</v>
      </c>
      <c r="V5" s="14">
        <f t="shared" si="9"/>
        <v>0.25598081261814276</v>
      </c>
      <c r="W5" s="14" t="e">
        <f t="shared" si="10"/>
        <v>#REF!</v>
      </c>
      <c r="X5" s="1"/>
      <c r="Y5" s="1"/>
      <c r="Z5" s="1"/>
      <c r="AA5" s="1"/>
      <c r="AB5" s="1"/>
      <c r="AC5" s="1"/>
    </row>
    <row r="6" spans="1:29" x14ac:dyDescent="0.25">
      <c r="A6" s="9">
        <v>4</v>
      </c>
      <c r="B6" s="2">
        <f t="shared" si="2"/>
        <v>3218.68</v>
      </c>
      <c r="C6" s="2">
        <f t="shared" si="3"/>
        <v>3.21868</v>
      </c>
      <c r="D6" s="2">
        <v>7826</v>
      </c>
      <c r="E6" s="1">
        <v>4268.5</v>
      </c>
      <c r="G6" s="2">
        <v>4555.5</v>
      </c>
      <c r="H6" s="5">
        <f t="shared" si="4"/>
        <v>-2111.5</v>
      </c>
      <c r="J6" s="6">
        <f>D6-D5</f>
        <v>-380.20000000000073</v>
      </c>
      <c r="K6" s="6">
        <f>E6-E5</f>
        <v>-439.10000000000036</v>
      </c>
      <c r="M6" s="6">
        <f>J6-$H6</f>
        <v>1731.2999999999993</v>
      </c>
      <c r="N6" s="6">
        <f>K6-$H6</f>
        <v>1672.3999999999996</v>
      </c>
      <c r="O6" s="6" t="e">
        <f>#REF!-$H6</f>
        <v>#REF!</v>
      </c>
      <c r="Q6" s="14">
        <f t="shared" si="5"/>
        <v>0.8199384323940323</v>
      </c>
      <c r="R6" s="14">
        <f t="shared" si="6"/>
        <v>0.79204357092114597</v>
      </c>
      <c r="S6" s="14" t="e">
        <f t="shared" si="7"/>
        <v>#REF!</v>
      </c>
      <c r="T6" s="1"/>
      <c r="U6" s="14">
        <f t="shared" si="8"/>
        <v>0.38004609812314766</v>
      </c>
      <c r="V6" s="14">
        <f t="shared" si="9"/>
        <v>0.36711667215453841</v>
      </c>
      <c r="W6" s="14" t="e">
        <f t="shared" si="10"/>
        <v>#REF!</v>
      </c>
      <c r="X6" s="1"/>
      <c r="Y6" s="1"/>
      <c r="Z6" s="1"/>
      <c r="AA6" s="1"/>
      <c r="AB6" s="1"/>
      <c r="AC6" s="1"/>
    </row>
    <row r="7" spans="1:29" x14ac:dyDescent="0.25">
      <c r="A7" s="9">
        <v>5</v>
      </c>
      <c r="B7" s="2">
        <f t="shared" si="2"/>
        <v>4023.35</v>
      </c>
      <c r="C7" s="2">
        <f t="shared" si="3"/>
        <v>4.0233499999999998</v>
      </c>
      <c r="D7" s="2">
        <v>7483.9</v>
      </c>
      <c r="E7" s="1">
        <v>3864.4</v>
      </c>
      <c r="G7" s="2">
        <v>4229.6000000000004</v>
      </c>
      <c r="H7" s="5">
        <f t="shared" si="4"/>
        <v>-2437.3999999999996</v>
      </c>
      <c r="J7" s="6">
        <f>D7-D6</f>
        <v>-342.10000000000036</v>
      </c>
      <c r="K7" s="6">
        <f>E7-E6</f>
        <v>-404.09999999999991</v>
      </c>
      <c r="M7" s="6">
        <f>J7-$H7</f>
        <v>2095.2999999999993</v>
      </c>
      <c r="N7" s="6">
        <f>K7-$H7</f>
        <v>2033.2999999999997</v>
      </c>
      <c r="O7" s="6" t="e">
        <f>#REF!-$H7</f>
        <v>#REF!</v>
      </c>
      <c r="Q7" s="14">
        <f t="shared" si="5"/>
        <v>0.85964552391892979</v>
      </c>
      <c r="R7" s="14">
        <f t="shared" si="6"/>
        <v>0.83420858291622224</v>
      </c>
      <c r="S7" s="14" t="e">
        <f t="shared" si="7"/>
        <v>#REF!</v>
      </c>
      <c r="T7" s="1"/>
      <c r="U7" s="14">
        <f t="shared" si="8"/>
        <v>0.49538963495365973</v>
      </c>
      <c r="V7" s="14">
        <f t="shared" si="9"/>
        <v>0.48073103839606574</v>
      </c>
      <c r="W7" s="14" t="e">
        <f t="shared" si="10"/>
        <v>#REF!</v>
      </c>
      <c r="X7" s="1"/>
      <c r="Y7" s="1"/>
      <c r="Z7" s="1"/>
      <c r="AA7" s="1"/>
      <c r="AB7" s="1"/>
      <c r="AC7" s="1"/>
    </row>
    <row r="8" spans="1:29" x14ac:dyDescent="0.25">
      <c r="A8" s="9">
        <v>6</v>
      </c>
      <c r="B8" s="2">
        <f t="shared" si="2"/>
        <v>4828.0199999999995</v>
      </c>
      <c r="C8" s="2">
        <f t="shared" si="3"/>
        <v>4.8280199999999995</v>
      </c>
      <c r="D8" s="2">
        <v>7172.5</v>
      </c>
      <c r="E8" s="1">
        <v>3486.4</v>
      </c>
      <c r="G8" s="2">
        <v>3934.5</v>
      </c>
      <c r="H8" s="5">
        <f t="shared" si="4"/>
        <v>-2732.5</v>
      </c>
      <c r="J8" s="6">
        <f>D8-D7</f>
        <v>-311.39999999999964</v>
      </c>
      <c r="K8" s="6">
        <f>E8-E7</f>
        <v>-378</v>
      </c>
      <c r="M8" s="6">
        <f>J8-$H8</f>
        <v>2421.1000000000004</v>
      </c>
      <c r="N8" s="6">
        <f>K8-$H8</f>
        <v>2354.5</v>
      </c>
      <c r="O8" s="6" t="e">
        <f>#REF!-$H8</f>
        <v>#REF!</v>
      </c>
      <c r="Q8" s="14">
        <f t="shared" si="5"/>
        <v>0.88603842634949692</v>
      </c>
      <c r="R8" s="14">
        <f t="shared" si="6"/>
        <v>0.86166514181152787</v>
      </c>
      <c r="S8" s="14" t="e">
        <f t="shared" si="7"/>
        <v>#REF!</v>
      </c>
      <c r="T8" s="1"/>
      <c r="U8" s="14">
        <f t="shared" si="8"/>
        <v>0.6153513788283137</v>
      </c>
      <c r="V8" s="14">
        <f t="shared" si="9"/>
        <v>0.5984241962129877</v>
      </c>
      <c r="W8" s="14" t="e">
        <f t="shared" si="10"/>
        <v>#REF!</v>
      </c>
      <c r="X8" s="1"/>
      <c r="Y8" s="1"/>
      <c r="Z8" s="1"/>
      <c r="AA8" s="1"/>
      <c r="AB8" s="1"/>
      <c r="AC8" s="1"/>
    </row>
    <row r="9" spans="1:29" x14ac:dyDescent="0.25">
      <c r="A9" s="9">
        <v>7</v>
      </c>
      <c r="B9" s="2">
        <f t="shared" si="2"/>
        <v>5632.69</v>
      </c>
      <c r="C9" s="2">
        <f t="shared" si="3"/>
        <v>5.6326899999999993</v>
      </c>
      <c r="D9" s="2">
        <v>6886.3</v>
      </c>
      <c r="E9" s="1">
        <v>3127.5</v>
      </c>
      <c r="G9" s="2">
        <v>3665</v>
      </c>
      <c r="H9" s="5">
        <f t="shared" si="4"/>
        <v>-3002</v>
      </c>
      <c r="J9" s="6">
        <f>D9-D8</f>
        <v>-286.19999999999982</v>
      </c>
      <c r="K9" s="6">
        <f>E9-E8</f>
        <v>-358.90000000000009</v>
      </c>
      <c r="M9" s="6">
        <f>J9-$H9</f>
        <v>2715.8</v>
      </c>
      <c r="N9" s="6">
        <f>K9-$H9</f>
        <v>2643.1</v>
      </c>
      <c r="O9" s="6" t="e">
        <f>#REF!-$H9</f>
        <v>#REF!</v>
      </c>
      <c r="Q9" s="14">
        <f t="shared" si="5"/>
        <v>0.90466355762824791</v>
      </c>
      <c r="R9" s="14">
        <f t="shared" si="6"/>
        <v>0.88044636908727514</v>
      </c>
      <c r="S9" s="14" t="e">
        <f t="shared" si="7"/>
        <v>#REF!</v>
      </c>
      <c r="T9" s="1"/>
      <c r="U9" s="14">
        <f t="shared" si="8"/>
        <v>0.7410095497953616</v>
      </c>
      <c r="V9" s="14">
        <f t="shared" si="9"/>
        <v>0.7211732605729877</v>
      </c>
      <c r="W9" s="14" t="e">
        <f t="shared" si="10"/>
        <v>#REF!</v>
      </c>
      <c r="X9" s="1"/>
      <c r="Y9" s="1"/>
      <c r="Z9" s="1"/>
      <c r="AA9" s="1"/>
      <c r="AB9" s="1"/>
      <c r="AC9" s="1"/>
    </row>
    <row r="10" spans="1:29" x14ac:dyDescent="0.25">
      <c r="A10" s="9">
        <v>8</v>
      </c>
      <c r="B10" s="2">
        <f t="shared" si="2"/>
        <v>6437.36</v>
      </c>
      <c r="C10" s="2">
        <f t="shared" si="3"/>
        <v>6.43736</v>
      </c>
      <c r="D10" s="2">
        <v>6621.7</v>
      </c>
      <c r="E10" s="1">
        <v>2782.1</v>
      </c>
      <c r="G10" s="2">
        <v>3417.5</v>
      </c>
      <c r="H10" s="5">
        <f t="shared" si="4"/>
        <v>-3249.5</v>
      </c>
      <c r="J10" s="6">
        <f>D10-D9</f>
        <v>-264.60000000000036</v>
      </c>
      <c r="K10" s="6">
        <f>E10-E9</f>
        <v>-345.40000000000009</v>
      </c>
      <c r="M10" s="6">
        <f>J10-$H10</f>
        <v>2984.8999999999996</v>
      </c>
      <c r="N10" s="6">
        <f>K10-$H10</f>
        <v>2904.1</v>
      </c>
      <c r="O10" s="6" t="e">
        <f>#REF!-$H10</f>
        <v>#REF!</v>
      </c>
      <c r="Q10" s="14">
        <f t="shared" si="5"/>
        <v>0.9185720880135404</v>
      </c>
      <c r="R10" s="14">
        <f t="shared" si="6"/>
        <v>0.89370672411140173</v>
      </c>
      <c r="S10" s="14" t="e">
        <f t="shared" si="7"/>
        <v>#REF!</v>
      </c>
      <c r="T10" s="1"/>
      <c r="U10" s="14">
        <f t="shared" si="8"/>
        <v>0.87341623994147755</v>
      </c>
      <c r="V10" s="14">
        <f t="shared" si="9"/>
        <v>0.84977322604242866</v>
      </c>
      <c r="W10" s="14" t="e">
        <f t="shared" si="10"/>
        <v>#REF!</v>
      </c>
      <c r="X10" s="1"/>
      <c r="Y10" s="1"/>
      <c r="Z10" s="1"/>
      <c r="AA10" s="1"/>
      <c r="AB10" s="1"/>
      <c r="AC10" s="1"/>
    </row>
    <row r="11" spans="1:29" x14ac:dyDescent="0.25">
      <c r="A11" s="9">
        <v>9</v>
      </c>
      <c r="B11" s="2">
        <f t="shared" si="2"/>
        <v>7242.03</v>
      </c>
      <c r="C11" s="2">
        <f t="shared" si="3"/>
        <v>7.2420299999999997</v>
      </c>
      <c r="D11" s="2">
        <v>6375.8</v>
      </c>
      <c r="E11" s="1">
        <v>2444.1999999999998</v>
      </c>
      <c r="G11" s="2">
        <v>3189.3</v>
      </c>
      <c r="H11" s="5">
        <f t="shared" si="4"/>
        <v>-3477.7</v>
      </c>
      <c r="J11" s="6">
        <f>D11-D10</f>
        <v>-245.89999999999964</v>
      </c>
      <c r="K11" s="6">
        <f>E11-E10</f>
        <v>-337.90000000000009</v>
      </c>
      <c r="M11" s="6">
        <f>J11-$H11</f>
        <v>3231.8</v>
      </c>
      <c r="N11" s="6">
        <f>K11-$H11</f>
        <v>3139.7999999999997</v>
      </c>
      <c r="O11" s="6" t="e">
        <f>#REF!-$H11</f>
        <v>#REF!</v>
      </c>
      <c r="Q11" s="14">
        <f t="shared" si="5"/>
        <v>0.92929234839117814</v>
      </c>
      <c r="R11" s="14">
        <f t="shared" si="6"/>
        <v>0.90283808264082577</v>
      </c>
      <c r="S11" s="14" t="e">
        <f t="shared" si="7"/>
        <v>#REF!</v>
      </c>
      <c r="T11" s="1"/>
      <c r="U11" s="14">
        <f t="shared" si="8"/>
        <v>1.0133258081710721</v>
      </c>
      <c r="V11" s="14">
        <f t="shared" si="9"/>
        <v>0.98447935283604537</v>
      </c>
      <c r="W11" s="14" t="e">
        <f t="shared" si="10"/>
        <v>#REF!</v>
      </c>
      <c r="X11" s="1"/>
      <c r="Y11" s="1"/>
      <c r="Z11" s="1"/>
      <c r="AA11" s="1"/>
      <c r="AB11" s="1"/>
      <c r="AC11" s="1"/>
    </row>
    <row r="12" spans="1:29" x14ac:dyDescent="0.25">
      <c r="A12" s="9">
        <v>10</v>
      </c>
      <c r="B12" s="2">
        <f t="shared" si="2"/>
        <v>8046.7</v>
      </c>
      <c r="C12" s="2">
        <f t="shared" si="3"/>
        <v>8.0466999999999995</v>
      </c>
      <c r="D12" s="2">
        <v>6146.5</v>
      </c>
      <c r="E12" s="1">
        <v>2106.6999999999998</v>
      </c>
      <c r="G12" s="2">
        <v>2978.1</v>
      </c>
      <c r="H12" s="5">
        <f t="shared" si="4"/>
        <v>-3688.9</v>
      </c>
      <c r="J12" s="6">
        <f>D12-D11</f>
        <v>-229.30000000000018</v>
      </c>
      <c r="K12" s="6">
        <f>E12-E11</f>
        <v>-337.5</v>
      </c>
      <c r="M12" s="6">
        <f>J12-$H12</f>
        <v>3459.6</v>
      </c>
      <c r="N12" s="6">
        <f>K12-$H12</f>
        <v>3351.4</v>
      </c>
      <c r="O12" s="6" t="e">
        <f>#REF!-$H12</f>
        <v>#REF!</v>
      </c>
      <c r="Q12" s="14">
        <f t="shared" si="5"/>
        <v>0.93784054867304611</v>
      </c>
      <c r="R12" s="14">
        <f t="shared" si="6"/>
        <v>0.90850931171894056</v>
      </c>
      <c r="S12" s="14" t="e">
        <f t="shared" si="7"/>
        <v>#REF!</v>
      </c>
      <c r="T12" s="1"/>
      <c r="U12" s="14">
        <f t="shared" si="8"/>
        <v>1.1616802659413721</v>
      </c>
      <c r="V12" s="14">
        <f t="shared" si="9"/>
        <v>1.1253483764816494</v>
      </c>
      <c r="W12" s="14" t="e">
        <f t="shared" si="10"/>
        <v>#REF!</v>
      </c>
      <c r="X12" s="1"/>
      <c r="Y12" s="1"/>
      <c r="Z12" s="1"/>
      <c r="AA12" s="1"/>
      <c r="AB12" s="1"/>
      <c r="AC12" s="1"/>
    </row>
    <row r="13" spans="1:29" x14ac:dyDescent="0.25">
      <c r="A13" s="9">
        <v>11</v>
      </c>
      <c r="B13" s="2">
        <f t="shared" si="2"/>
        <v>8851.369999999999</v>
      </c>
      <c r="C13" s="2">
        <f t="shared" si="3"/>
        <v>8.8513699999999993</v>
      </c>
      <c r="D13" s="2">
        <v>5931.8</v>
      </c>
      <c r="E13" s="1">
        <v>1759.6</v>
      </c>
      <c r="G13" s="2">
        <v>2782.3</v>
      </c>
      <c r="H13" s="5">
        <f t="shared" si="4"/>
        <v>-3884.7</v>
      </c>
      <c r="J13" s="6">
        <f>D13-D12</f>
        <v>-214.69999999999982</v>
      </c>
      <c r="K13" s="6">
        <f>E13-E12</f>
        <v>-347.09999999999991</v>
      </c>
      <c r="M13" s="6">
        <f>J13-$H13</f>
        <v>3670</v>
      </c>
      <c r="N13" s="6">
        <f>K13-$H13</f>
        <v>3537.6</v>
      </c>
      <c r="O13" s="6" t="e">
        <f>#REF!-$H13</f>
        <v>#REF!</v>
      </c>
      <c r="Q13" s="14">
        <f t="shared" si="5"/>
        <v>0.94473189692897785</v>
      </c>
      <c r="R13" s="14">
        <f t="shared" si="6"/>
        <v>0.91064947100162175</v>
      </c>
      <c r="S13" s="14" t="e">
        <f t="shared" si="7"/>
        <v>#REF!</v>
      </c>
      <c r="T13" s="1"/>
      <c r="U13" s="14">
        <f t="shared" si="8"/>
        <v>1.3190525823958594</v>
      </c>
      <c r="V13" s="14">
        <f t="shared" si="9"/>
        <v>1.2714660532652839</v>
      </c>
      <c r="W13" s="14" t="e">
        <f t="shared" si="10"/>
        <v>#REF!</v>
      </c>
      <c r="X13" s="1"/>
      <c r="Y13" s="1"/>
      <c r="Z13" s="1"/>
      <c r="AA13" s="1"/>
      <c r="AB13" s="1"/>
      <c r="AC13" s="1"/>
    </row>
    <row r="14" spans="1:29" x14ac:dyDescent="0.25">
      <c r="A14" s="9">
        <v>12</v>
      </c>
      <c r="B14" s="2">
        <f t="shared" si="2"/>
        <v>9656.0399999999991</v>
      </c>
      <c r="C14" s="2">
        <f t="shared" si="3"/>
        <v>9.6560399999999991</v>
      </c>
      <c r="D14" s="2">
        <v>5730.5</v>
      </c>
      <c r="E14" s="1">
        <v>1381.9</v>
      </c>
      <c r="G14" s="2">
        <v>2600.6</v>
      </c>
      <c r="H14" s="5">
        <f t="shared" si="4"/>
        <v>-4066.4</v>
      </c>
      <c r="J14" s="6">
        <f>D14-D13</f>
        <v>-201.30000000000018</v>
      </c>
      <c r="K14" s="6">
        <f>E14-E13</f>
        <v>-377.69999999999982</v>
      </c>
      <c r="M14" s="6">
        <f>J14-$H14</f>
        <v>3865.1</v>
      </c>
      <c r="N14" s="6">
        <f>K14-$H14</f>
        <v>3688.7000000000003</v>
      </c>
      <c r="O14" s="6" t="e">
        <f>#REF!-$H14</f>
        <v>#REF!</v>
      </c>
      <c r="Q14" s="14">
        <f t="shared" si="5"/>
        <v>0.9504967538855007</v>
      </c>
      <c r="R14" s="14">
        <f t="shared" si="6"/>
        <v>0.90711686012197523</v>
      </c>
      <c r="S14" s="14" t="e">
        <f t="shared" si="7"/>
        <v>#REF!</v>
      </c>
      <c r="T14" s="1"/>
      <c r="U14" s="14">
        <f t="shared" si="8"/>
        <v>1.4862339460124587</v>
      </c>
      <c r="V14" s="14">
        <f t="shared" si="9"/>
        <v>1.4184034453587635</v>
      </c>
      <c r="W14" s="14" t="e">
        <f t="shared" si="10"/>
        <v>#REF!</v>
      </c>
      <c r="X14" s="1"/>
      <c r="Y14" s="1"/>
      <c r="Z14" s="1"/>
      <c r="AA14" s="1"/>
      <c r="AB14" s="1"/>
      <c r="AC14" s="1"/>
    </row>
    <row r="15" spans="1:29" x14ac:dyDescent="0.25">
      <c r="A15" s="9">
        <v>13</v>
      </c>
      <c r="B15" s="2">
        <f t="shared" si="2"/>
        <v>10460.709999999999</v>
      </c>
      <c r="C15" s="2">
        <f t="shared" si="3"/>
        <v>10.460709999999999</v>
      </c>
      <c r="D15" s="2">
        <v>5541.1</v>
      </c>
      <c r="E15" s="1">
        <v>804.59</v>
      </c>
      <c r="G15" s="2">
        <v>2431.6</v>
      </c>
      <c r="H15" s="5">
        <f t="shared" si="4"/>
        <v>-4235.3999999999996</v>
      </c>
      <c r="J15" s="6">
        <f>D15-D14</f>
        <v>-189.39999999999964</v>
      </c>
      <c r="K15" s="6">
        <f>E15-E14</f>
        <v>-577.31000000000006</v>
      </c>
      <c r="M15" s="6">
        <f>J15-$H15</f>
        <v>4046</v>
      </c>
      <c r="N15" s="6">
        <f>K15-$H15</f>
        <v>3658.0899999999997</v>
      </c>
      <c r="O15" s="6" t="e">
        <f>#REF!-$H15</f>
        <v>#REF!</v>
      </c>
      <c r="Q15" s="14">
        <f t="shared" si="5"/>
        <v>0.95528167351371784</v>
      </c>
      <c r="R15" s="14">
        <f t="shared" si="6"/>
        <v>0.86369410209189212</v>
      </c>
      <c r="S15" s="14" t="e">
        <f t="shared" si="7"/>
        <v>#REF!</v>
      </c>
      <c r="T15" s="1"/>
      <c r="U15" s="14">
        <f t="shared" si="8"/>
        <v>1.6639249876624445</v>
      </c>
      <c r="V15" s="14">
        <f t="shared" si="9"/>
        <v>1.5043962822832702</v>
      </c>
      <c r="W15" s="14" t="e">
        <f t="shared" si="10"/>
        <v>#REF!</v>
      </c>
      <c r="X15" s="1"/>
      <c r="Y15" s="1"/>
      <c r="Z15" s="1"/>
      <c r="AA15" s="1"/>
      <c r="AB15" s="1"/>
      <c r="AC15" s="1"/>
    </row>
    <row r="16" spans="1:29" x14ac:dyDescent="0.25">
      <c r="A16" s="9">
        <v>14</v>
      </c>
      <c r="B16" s="2">
        <f t="shared" si="2"/>
        <v>11265.38</v>
      </c>
      <c r="C16" s="2">
        <f t="shared" si="3"/>
        <v>11.265379999999999</v>
      </c>
      <c r="D16" s="2">
        <v>5362.6</v>
      </c>
      <c r="E16" s="1">
        <v>0</v>
      </c>
      <c r="G16" s="2">
        <v>2274.4</v>
      </c>
      <c r="H16" s="5">
        <f t="shared" si="4"/>
        <v>-4392.6000000000004</v>
      </c>
      <c r="J16" s="6">
        <f>D16-D15</f>
        <v>-178.5</v>
      </c>
      <c r="K16" s="6">
        <f>E16-E15</f>
        <v>-804.59</v>
      </c>
      <c r="M16" s="6">
        <f>J16-$H16</f>
        <v>4214.1000000000004</v>
      </c>
      <c r="N16" s="6">
        <f>K16-$H16</f>
        <v>3588.01</v>
      </c>
      <c r="O16" s="6" t="e">
        <f>#REF!-$H16</f>
        <v>#REF!</v>
      </c>
      <c r="Q16" s="14">
        <f t="shared" si="5"/>
        <v>0.9593634749351182</v>
      </c>
      <c r="R16" s="14">
        <f t="shared" si="6"/>
        <v>0.81683057870054177</v>
      </c>
      <c r="S16" s="14" t="e">
        <f t="shared" si="7"/>
        <v>#REF!</v>
      </c>
      <c r="T16" s="1"/>
      <c r="U16" s="14">
        <f t="shared" si="8"/>
        <v>1.8528403095321844</v>
      </c>
      <c r="V16" s="14">
        <f t="shared" si="9"/>
        <v>1.5775633134013367</v>
      </c>
      <c r="W16" s="14" t="e">
        <f t="shared" si="10"/>
        <v>#REF!</v>
      </c>
      <c r="X16" s="1"/>
      <c r="Y16" s="1"/>
      <c r="Z16" s="1"/>
      <c r="AA16" s="1"/>
      <c r="AB16" s="1"/>
      <c r="AC16" s="1"/>
    </row>
    <row r="17" spans="1:29" x14ac:dyDescent="0.25">
      <c r="A17" s="9">
        <v>15</v>
      </c>
      <c r="B17" s="2">
        <f t="shared" si="2"/>
        <v>12070.05</v>
      </c>
      <c r="C17" s="2">
        <f t="shared" si="3"/>
        <v>12.070049999999998</v>
      </c>
      <c r="D17" s="2">
        <v>5194</v>
      </c>
      <c r="E17" s="1">
        <v>0</v>
      </c>
      <c r="G17" s="2">
        <v>2128.1999999999998</v>
      </c>
      <c r="H17" s="5">
        <f t="shared" si="4"/>
        <v>-4538.8</v>
      </c>
      <c r="J17" s="6">
        <f>D17-D16</f>
        <v>-168.60000000000036</v>
      </c>
      <c r="K17" s="6">
        <f>E17-E16</f>
        <v>0</v>
      </c>
      <c r="M17" s="6">
        <f>J17-$H17</f>
        <v>4370.2</v>
      </c>
      <c r="N17" s="6">
        <f>K17-$H17</f>
        <v>4538.8</v>
      </c>
      <c r="O17" s="6" t="e">
        <f>#REF!-$H17</f>
        <v>#REF!</v>
      </c>
      <c r="Q17" s="14">
        <f t="shared" si="5"/>
        <v>0.96285361769630728</v>
      </c>
      <c r="R17" s="14">
        <f t="shared" si="6"/>
        <v>1</v>
      </c>
      <c r="S17" s="14" t="e">
        <f t="shared" si="7"/>
        <v>#REF!</v>
      </c>
      <c r="T17" s="1"/>
      <c r="U17" s="14">
        <f t="shared" si="8"/>
        <v>2.0534724180058266</v>
      </c>
      <c r="V17" s="14">
        <f t="shared" si="9"/>
        <v>2.1326942956489052</v>
      </c>
      <c r="W17" s="14" t="e">
        <f t="shared" si="10"/>
        <v>#REF!</v>
      </c>
      <c r="X17" s="1"/>
      <c r="Y17" s="1"/>
      <c r="Z17" s="1"/>
      <c r="AA17" s="1"/>
      <c r="AB17" s="1"/>
      <c r="AC17" s="1"/>
    </row>
    <row r="18" spans="1:29" x14ac:dyDescent="0.25">
      <c r="A18" s="9">
        <v>16</v>
      </c>
      <c r="B18" s="2">
        <f t="shared" si="2"/>
        <v>12874.72</v>
      </c>
      <c r="C18" s="2">
        <f t="shared" si="3"/>
        <v>12.87472</v>
      </c>
      <c r="D18" s="2">
        <v>5034.5</v>
      </c>
      <c r="E18" s="1">
        <v>0</v>
      </c>
      <c r="G18" s="2">
        <v>1992.3</v>
      </c>
      <c r="H18" s="5">
        <f t="shared" si="4"/>
        <v>-4674.7</v>
      </c>
      <c r="J18" s="6">
        <f>D18-D17</f>
        <v>-159.5</v>
      </c>
      <c r="K18" s="6">
        <f>E18-E17</f>
        <v>0</v>
      </c>
      <c r="M18" s="6">
        <f>J18-$H18</f>
        <v>4515.2</v>
      </c>
      <c r="N18" s="6">
        <f>K18-$H18</f>
        <v>4674.7</v>
      </c>
      <c r="O18" s="6" t="e">
        <f>#REF!-$H18</f>
        <v>#REF!</v>
      </c>
      <c r="Q18" s="14">
        <f t="shared" si="5"/>
        <v>0.96588016343294758</v>
      </c>
      <c r="R18" s="14">
        <f t="shared" si="6"/>
        <v>1</v>
      </c>
      <c r="S18" s="14" t="e">
        <f t="shared" si="7"/>
        <v>#REF!</v>
      </c>
      <c r="T18" s="1"/>
      <c r="U18" s="14">
        <f t="shared" si="8"/>
        <v>2.2663253526075389</v>
      </c>
      <c r="V18" s="14">
        <f t="shared" si="9"/>
        <v>2.3463835767705667</v>
      </c>
      <c r="W18" s="14" t="e">
        <f t="shared" si="10"/>
        <v>#REF!</v>
      </c>
      <c r="X18" s="1"/>
      <c r="Y18" s="1"/>
      <c r="Z18" s="1"/>
      <c r="AA18" s="1"/>
      <c r="AB18" s="1"/>
      <c r="AC18" s="1"/>
    </row>
    <row r="19" spans="1:29" x14ac:dyDescent="0.25">
      <c r="A19" s="9">
        <v>17</v>
      </c>
      <c r="B19" s="2">
        <f t="shared" si="2"/>
        <v>13679.39</v>
      </c>
      <c r="C19" s="2">
        <f t="shared" si="3"/>
        <v>13.67939</v>
      </c>
      <c r="D19" s="2">
        <v>4883.3999999999996</v>
      </c>
      <c r="E19" s="1">
        <v>0</v>
      </c>
      <c r="G19" s="2">
        <v>1866.1</v>
      </c>
      <c r="H19" s="5">
        <f t="shared" si="4"/>
        <v>-4800.8999999999996</v>
      </c>
      <c r="J19" s="6">
        <f>D19-D18</f>
        <v>-151.10000000000036</v>
      </c>
      <c r="K19" s="6">
        <f>E19-E18</f>
        <v>0</v>
      </c>
      <c r="M19" s="6">
        <f>J19-$H19</f>
        <v>4649.7999999999993</v>
      </c>
      <c r="N19" s="6">
        <f>K19-$H19</f>
        <v>4800.8999999999996</v>
      </c>
      <c r="O19" s="6" t="e">
        <f>#REF!-$H19</f>
        <v>#REF!</v>
      </c>
      <c r="Q19" s="14">
        <f t="shared" si="5"/>
        <v>0.96852673457060123</v>
      </c>
      <c r="R19" s="14">
        <f t="shared" si="6"/>
        <v>1</v>
      </c>
      <c r="S19" s="14" t="e">
        <f t="shared" si="7"/>
        <v>#REF!</v>
      </c>
      <c r="T19" s="1"/>
      <c r="U19" s="14">
        <f t="shared" si="8"/>
        <v>2.491720700927067</v>
      </c>
      <c r="V19" s="14">
        <f t="shared" si="9"/>
        <v>2.5726917099833879</v>
      </c>
      <c r="W19" s="14" t="e">
        <f t="shared" si="10"/>
        <v>#REF!</v>
      </c>
      <c r="X19" s="1"/>
      <c r="Y19" s="1"/>
      <c r="Z19" s="1"/>
      <c r="AA19" s="1"/>
      <c r="AB19" s="1"/>
      <c r="AC19" s="1"/>
    </row>
    <row r="20" spans="1:29" x14ac:dyDescent="0.25">
      <c r="A20" s="9">
        <v>18</v>
      </c>
      <c r="B20" s="2">
        <f t="shared" si="2"/>
        <v>14484.06</v>
      </c>
      <c r="C20" s="2">
        <f t="shared" si="3"/>
        <v>14.484059999999999</v>
      </c>
      <c r="D20" s="2">
        <v>4739.8</v>
      </c>
      <c r="E20" s="1">
        <v>0</v>
      </c>
      <c r="G20" s="2">
        <v>1748.9</v>
      </c>
      <c r="H20" s="5">
        <f t="shared" si="4"/>
        <v>-4918.1000000000004</v>
      </c>
      <c r="J20" s="6">
        <f>D20-D19</f>
        <v>-143.59999999999945</v>
      </c>
      <c r="K20" s="6">
        <f>E20-E19</f>
        <v>0</v>
      </c>
      <c r="M20" s="6">
        <f>J20-$H20</f>
        <v>4774.5000000000009</v>
      </c>
      <c r="N20" s="6">
        <f>K20-$H20</f>
        <v>4918.1000000000004</v>
      </c>
      <c r="O20" s="6" t="e">
        <f>#REF!-$H20</f>
        <v>#REF!</v>
      </c>
      <c r="Q20" s="14">
        <f t="shared" si="5"/>
        <v>0.97080173237632428</v>
      </c>
      <c r="R20" s="14">
        <f t="shared" si="6"/>
        <v>1</v>
      </c>
      <c r="S20" s="14" t="e">
        <f t="shared" si="7"/>
        <v>#REF!</v>
      </c>
      <c r="T20" s="1"/>
      <c r="U20" s="14">
        <f t="shared" si="8"/>
        <v>2.7300017153639433</v>
      </c>
      <c r="V20" s="14">
        <f t="shared" si="9"/>
        <v>2.8121104694379326</v>
      </c>
      <c r="W20" s="14" t="e">
        <f t="shared" si="10"/>
        <v>#REF!</v>
      </c>
      <c r="X20" s="1"/>
      <c r="Y20" s="1"/>
      <c r="Z20" s="1"/>
      <c r="AA20" s="1"/>
      <c r="AB20" s="1"/>
      <c r="AC20" s="1"/>
    </row>
    <row r="21" spans="1:29" x14ac:dyDescent="0.25">
      <c r="A21" s="9">
        <v>19</v>
      </c>
      <c r="B21" s="2">
        <f t="shared" si="2"/>
        <v>15288.73</v>
      </c>
      <c r="C21" s="2">
        <f t="shared" si="3"/>
        <v>15.288729999999999</v>
      </c>
      <c r="D21" s="2">
        <v>4603.2</v>
      </c>
      <c r="E21" s="1">
        <v>0</v>
      </c>
      <c r="G21" s="2">
        <v>1640.4</v>
      </c>
      <c r="H21" s="5">
        <f t="shared" si="4"/>
        <v>-5026.6000000000004</v>
      </c>
      <c r="J21" s="6">
        <f>D21-D20</f>
        <v>-136.60000000000036</v>
      </c>
      <c r="K21" s="6">
        <f>E21-E20</f>
        <v>0</v>
      </c>
      <c r="M21" s="6">
        <f>J21-$H21</f>
        <v>4890</v>
      </c>
      <c r="N21" s="6">
        <f>K21-$H21</f>
        <v>5026.6000000000004</v>
      </c>
      <c r="O21" s="6" t="e">
        <f>#REF!-$H21</f>
        <v>#REF!</v>
      </c>
      <c r="Q21" s="14">
        <f t="shared" si="5"/>
        <v>0.97282457327020244</v>
      </c>
      <c r="R21" s="14">
        <f t="shared" si="6"/>
        <v>1</v>
      </c>
      <c r="S21" s="14" t="e">
        <f t="shared" si="7"/>
        <v>#REF!</v>
      </c>
      <c r="T21" s="1"/>
      <c r="U21" s="14">
        <f t="shared" si="8"/>
        <v>2.9809802487198245</v>
      </c>
      <c r="V21" s="14">
        <f t="shared" si="9"/>
        <v>3.064252621311875</v>
      </c>
      <c r="W21" s="14" t="e">
        <f t="shared" si="10"/>
        <v>#REF!</v>
      </c>
      <c r="X21" s="1"/>
      <c r="Y21" s="1"/>
      <c r="Z21" s="1"/>
      <c r="AA21" s="1"/>
      <c r="AB21" s="1"/>
      <c r="AC21" s="1"/>
    </row>
    <row r="22" spans="1:29" x14ac:dyDescent="0.25">
      <c r="A22" s="9">
        <v>20</v>
      </c>
      <c r="B22" s="2">
        <f t="shared" si="2"/>
        <v>16093.4</v>
      </c>
      <c r="C22" s="2">
        <f t="shared" si="3"/>
        <v>16.093399999999999</v>
      </c>
      <c r="D22" s="2">
        <v>4472.8999999999996</v>
      </c>
      <c r="E22" s="1">
        <v>0</v>
      </c>
      <c r="G22" s="2">
        <v>1540</v>
      </c>
      <c r="H22" s="5">
        <f t="shared" si="4"/>
        <v>-5127</v>
      </c>
      <c r="J22" s="6">
        <f>D22-D21</f>
        <v>-130.30000000000018</v>
      </c>
      <c r="K22" s="6">
        <f>E22-E21</f>
        <v>0</v>
      </c>
      <c r="M22" s="6">
        <f>J22-$H22</f>
        <v>4996.7</v>
      </c>
      <c r="N22" s="6">
        <f>K22-$H22</f>
        <v>5127</v>
      </c>
      <c r="O22" s="6" t="e">
        <f>#REF!-$H22</f>
        <v>#REF!</v>
      </c>
      <c r="Q22" s="14">
        <f t="shared" si="5"/>
        <v>0.97458552759898576</v>
      </c>
      <c r="R22" s="14">
        <f t="shared" si="6"/>
        <v>1</v>
      </c>
      <c r="S22" s="14" t="e">
        <f t="shared" si="7"/>
        <v>#REF!</v>
      </c>
      <c r="T22" s="1"/>
      <c r="U22" s="14">
        <f t="shared" si="8"/>
        <v>3.2446103896103895</v>
      </c>
      <c r="V22" s="14">
        <f t="shared" si="9"/>
        <v>3.3292207792207793</v>
      </c>
      <c r="W22" s="14" t="e">
        <f t="shared" si="10"/>
        <v>#REF!</v>
      </c>
      <c r="X22" s="1"/>
      <c r="Y22" s="1"/>
      <c r="Z22" s="1"/>
      <c r="AA22" s="1"/>
      <c r="AB22" s="1"/>
      <c r="AC22" s="1"/>
    </row>
    <row r="23" spans="1:29" x14ac:dyDescent="0.25">
      <c r="A23" s="9">
        <v>21</v>
      </c>
      <c r="B23" s="2">
        <f t="shared" si="2"/>
        <v>16898.07</v>
      </c>
      <c r="C23" s="2">
        <f t="shared" si="3"/>
        <v>16.898070000000001</v>
      </c>
      <c r="D23" s="2">
        <v>4348.2</v>
      </c>
      <c r="E23" s="1">
        <v>0</v>
      </c>
      <c r="G23" s="2">
        <v>1447.4</v>
      </c>
      <c r="H23" s="5">
        <f t="shared" si="4"/>
        <v>-5219.6000000000004</v>
      </c>
      <c r="J23" s="6">
        <f>D23-D22</f>
        <v>-124.69999999999982</v>
      </c>
      <c r="K23" s="6">
        <f>E23-E22</f>
        <v>0</v>
      </c>
      <c r="M23" s="6">
        <f>J23-$H23</f>
        <v>5094.9000000000005</v>
      </c>
      <c r="N23" s="6">
        <f>K23-$H23</f>
        <v>5219.6000000000004</v>
      </c>
      <c r="O23" s="6" t="e">
        <f>#REF!-$H23</f>
        <v>#REF!</v>
      </c>
      <c r="Q23" s="14">
        <f t="shared" si="5"/>
        <v>0.97610928040462874</v>
      </c>
      <c r="R23" s="14">
        <f t="shared" si="6"/>
        <v>1</v>
      </c>
      <c r="S23" s="14" t="e">
        <f t="shared" si="7"/>
        <v>#REF!</v>
      </c>
      <c r="T23" s="1"/>
      <c r="U23" s="14">
        <f t="shared" si="8"/>
        <v>3.5200359264888768</v>
      </c>
      <c r="V23" s="14">
        <f t="shared" si="9"/>
        <v>3.6061904103910458</v>
      </c>
      <c r="W23" s="14" t="e">
        <f t="shared" si="10"/>
        <v>#REF!</v>
      </c>
      <c r="X23" s="1"/>
      <c r="Y23" s="1"/>
      <c r="Z23" s="1"/>
      <c r="AA23" s="1"/>
      <c r="AB23" s="1"/>
      <c r="AC23" s="1"/>
    </row>
    <row r="24" spans="1:29" x14ac:dyDescent="0.25">
      <c r="A24" s="9">
        <v>22</v>
      </c>
      <c r="B24" s="2">
        <f t="shared" si="2"/>
        <v>17702.739999999998</v>
      </c>
      <c r="C24" s="2">
        <f t="shared" si="3"/>
        <v>17.702739999999999</v>
      </c>
      <c r="D24" s="2">
        <v>4228.6000000000004</v>
      </c>
      <c r="E24" s="1">
        <v>0</v>
      </c>
      <c r="G24" s="2">
        <v>1362.2</v>
      </c>
      <c r="H24" s="5">
        <f t="shared" si="4"/>
        <v>-5304.8</v>
      </c>
      <c r="J24" s="6">
        <f>D24-D23</f>
        <v>-119.59999999999945</v>
      </c>
      <c r="K24" s="6">
        <f>E24-E23</f>
        <v>0</v>
      </c>
      <c r="M24" s="6">
        <f>J24-$H24</f>
        <v>5185.2000000000007</v>
      </c>
      <c r="N24" s="6">
        <f>K24-$H24</f>
        <v>5304.8</v>
      </c>
      <c r="O24" s="6" t="e">
        <f>#REF!-$H24</f>
        <v>#REF!</v>
      </c>
      <c r="Q24" s="14">
        <f t="shared" si="5"/>
        <v>0.97745438093801851</v>
      </c>
      <c r="R24" s="14">
        <f t="shared" si="6"/>
        <v>1</v>
      </c>
      <c r="S24" s="14" t="e">
        <f t="shared" si="7"/>
        <v>#REF!</v>
      </c>
      <c r="T24" s="1"/>
      <c r="U24" s="14">
        <f t="shared" si="8"/>
        <v>3.8064895022757308</v>
      </c>
      <c r="V24" s="14">
        <f t="shared" si="9"/>
        <v>3.8942886507120833</v>
      </c>
      <c r="W24" s="14" t="e">
        <f t="shared" si="10"/>
        <v>#REF!</v>
      </c>
      <c r="X24" s="1"/>
      <c r="Y24" s="1"/>
      <c r="Z24" s="1"/>
      <c r="AA24" s="1"/>
      <c r="AB24" s="1"/>
      <c r="AC24" s="1"/>
    </row>
    <row r="25" spans="1:29" x14ac:dyDescent="0.25">
      <c r="A25" s="9">
        <v>23</v>
      </c>
      <c r="B25" s="2">
        <f t="shared" si="2"/>
        <v>18507.41</v>
      </c>
      <c r="C25" s="2">
        <f t="shared" si="3"/>
        <v>18.50741</v>
      </c>
      <c r="D25" s="2">
        <v>4113.5</v>
      </c>
      <c r="E25" s="1">
        <v>0</v>
      </c>
      <c r="G25" s="2">
        <v>1284.2</v>
      </c>
      <c r="H25" s="5">
        <f t="shared" si="4"/>
        <v>-5382.8</v>
      </c>
      <c r="J25" s="6">
        <f>D25-D24</f>
        <v>-115.10000000000036</v>
      </c>
      <c r="K25" s="6">
        <f>E25-E24</f>
        <v>0</v>
      </c>
      <c r="M25" s="6">
        <f>J25-$H25</f>
        <v>5267.7</v>
      </c>
      <c r="N25" s="6">
        <f>K25-$H25</f>
        <v>5382.8</v>
      </c>
      <c r="O25" s="6" t="e">
        <f>#REF!-$H25</f>
        <v>#REF!</v>
      </c>
      <c r="Q25" s="14">
        <f t="shared" si="5"/>
        <v>0.97861707661440134</v>
      </c>
      <c r="R25" s="14">
        <f t="shared" si="6"/>
        <v>1</v>
      </c>
      <c r="S25" s="14" t="e">
        <f t="shared" si="7"/>
        <v>#REF!</v>
      </c>
      <c r="T25" s="1"/>
      <c r="U25" s="14">
        <f t="shared" si="8"/>
        <v>4.1019311633701916</v>
      </c>
      <c r="V25" s="14">
        <f t="shared" si="9"/>
        <v>4.1915589472044852</v>
      </c>
      <c r="W25" s="14" t="e">
        <f t="shared" si="10"/>
        <v>#REF!</v>
      </c>
      <c r="X25" s="1"/>
      <c r="Y25" s="1"/>
      <c r="Z25" s="1"/>
      <c r="AA25" s="1"/>
      <c r="AB25" s="1"/>
      <c r="AC25" s="1"/>
    </row>
    <row r="26" spans="1:29" x14ac:dyDescent="0.25">
      <c r="A26" s="9">
        <v>24</v>
      </c>
      <c r="B26" s="2">
        <f t="shared" si="2"/>
        <v>19312.079999999998</v>
      </c>
      <c r="C26" s="2">
        <f t="shared" si="3"/>
        <v>19.312079999999998</v>
      </c>
      <c r="D26" s="2">
        <v>4002.2</v>
      </c>
      <c r="E26" s="1">
        <v>0</v>
      </c>
      <c r="G26" s="2">
        <v>1213.0999999999999</v>
      </c>
      <c r="H26" s="5">
        <f t="shared" si="4"/>
        <v>-5453.9</v>
      </c>
      <c r="J26" s="6">
        <f>D26-D25</f>
        <v>-111.30000000000018</v>
      </c>
      <c r="K26" s="6">
        <f>E26-E25</f>
        <v>0</v>
      </c>
      <c r="M26" s="6">
        <f>J26-$H26</f>
        <v>5342.5999999999995</v>
      </c>
      <c r="N26" s="6">
        <f>K26-$H26</f>
        <v>5453.9</v>
      </c>
      <c r="O26" s="6" t="e">
        <f>#REF!-$H26</f>
        <v>#REF!</v>
      </c>
      <c r="Q26" s="14">
        <f t="shared" si="5"/>
        <v>0.97959258512257286</v>
      </c>
      <c r="R26" s="14">
        <f t="shared" si="6"/>
        <v>1</v>
      </c>
      <c r="S26" s="14" t="e">
        <f t="shared" si="7"/>
        <v>#REF!</v>
      </c>
      <c r="T26" s="1"/>
      <c r="U26" s="14">
        <f t="shared" si="8"/>
        <v>4.4040886983760617</v>
      </c>
      <c r="V26" s="14">
        <f t="shared" si="9"/>
        <v>4.4958371115324374</v>
      </c>
      <c r="W26" s="14" t="e">
        <f t="shared" si="10"/>
        <v>#REF!</v>
      </c>
      <c r="X26" s="1"/>
      <c r="Y26" s="1"/>
      <c r="Z26" s="1"/>
      <c r="AA26" s="1"/>
      <c r="AB26" s="1"/>
      <c r="AC26" s="1"/>
    </row>
    <row r="27" spans="1:29" x14ac:dyDescent="0.25">
      <c r="A27" s="9">
        <v>25</v>
      </c>
      <c r="B27" s="2">
        <f t="shared" si="2"/>
        <v>20116.75</v>
      </c>
      <c r="C27" s="2">
        <f t="shared" si="3"/>
        <v>20.11675</v>
      </c>
      <c r="D27" s="2">
        <v>3894.1</v>
      </c>
      <c r="E27" s="1">
        <v>0</v>
      </c>
      <c r="G27" s="2">
        <v>1148.5</v>
      </c>
      <c r="H27" s="5">
        <f t="shared" si="4"/>
        <v>-5518.5</v>
      </c>
      <c r="J27" s="6">
        <f>D27-D26</f>
        <v>-108.09999999999991</v>
      </c>
      <c r="K27" s="6">
        <f>E27-E26</f>
        <v>0</v>
      </c>
      <c r="M27" s="6">
        <f>J27-$H27</f>
        <v>5410.4</v>
      </c>
      <c r="N27" s="6">
        <f>K27-$H27</f>
        <v>5518.5</v>
      </c>
      <c r="O27" s="6" t="e">
        <f>#REF!-$H27</f>
        <v>#REF!</v>
      </c>
      <c r="Q27" s="14">
        <f t="shared" si="5"/>
        <v>0.98041134366222704</v>
      </c>
      <c r="R27" s="14">
        <f t="shared" si="6"/>
        <v>1</v>
      </c>
      <c r="S27" s="14" t="e">
        <f t="shared" si="7"/>
        <v>#REF!</v>
      </c>
      <c r="T27" s="1"/>
      <c r="U27" s="14">
        <f t="shared" si="8"/>
        <v>4.7108402263822375</v>
      </c>
      <c r="V27" s="14">
        <f t="shared" si="9"/>
        <v>4.8049629952111452</v>
      </c>
      <c r="W27" s="14" t="e">
        <f t="shared" si="10"/>
        <v>#REF!</v>
      </c>
      <c r="X27" s="1"/>
      <c r="Y27" s="1"/>
      <c r="Z27" s="1"/>
      <c r="AA27" s="1"/>
      <c r="AB27" s="1"/>
      <c r="AC27" s="1"/>
    </row>
    <row r="28" spans="1:29" x14ac:dyDescent="0.25">
      <c r="A28" s="9">
        <v>26</v>
      </c>
      <c r="B28" s="2">
        <f t="shared" si="2"/>
        <v>20921.419999999998</v>
      </c>
      <c r="C28" s="2">
        <f t="shared" si="3"/>
        <v>20.921419999999998</v>
      </c>
      <c r="D28" s="2">
        <v>3788.6</v>
      </c>
      <c r="E28" s="1">
        <v>0</v>
      </c>
      <c r="G28" s="2">
        <v>1090.3</v>
      </c>
      <c r="H28" s="5">
        <f t="shared" si="4"/>
        <v>-5576.7</v>
      </c>
      <c r="J28" s="6">
        <f>D28-D27</f>
        <v>-105.5</v>
      </c>
      <c r="K28" s="6">
        <f>E28-E27</f>
        <v>0</v>
      </c>
      <c r="M28" s="6">
        <f>J28-$H28</f>
        <v>5471.2</v>
      </c>
      <c r="N28" s="6">
        <f>K28-$H28</f>
        <v>5576.7</v>
      </c>
      <c r="O28" s="6" t="e">
        <f>#REF!-$H28</f>
        <v>#REF!</v>
      </c>
      <c r="Q28" s="14">
        <f t="shared" si="5"/>
        <v>0.98108200190076567</v>
      </c>
      <c r="R28" s="14">
        <f t="shared" si="6"/>
        <v>1</v>
      </c>
      <c r="S28" s="14" t="e">
        <f t="shared" si="7"/>
        <v>#REF!</v>
      </c>
      <c r="T28" s="1"/>
      <c r="U28" s="14">
        <f t="shared" si="8"/>
        <v>5.0180684215353573</v>
      </c>
      <c r="V28" s="14">
        <f t="shared" si="9"/>
        <v>5.1148307805191235</v>
      </c>
      <c r="W28" s="14" t="e">
        <f t="shared" si="10"/>
        <v>#REF!</v>
      </c>
      <c r="X28" s="1"/>
      <c r="Y28" s="1"/>
      <c r="Z28" s="1"/>
      <c r="AA28" s="1"/>
      <c r="AB28" s="1"/>
      <c r="AC28" s="1"/>
    </row>
    <row r="29" spans="1:29" x14ac:dyDescent="0.25">
      <c r="A29" s="9">
        <v>27</v>
      </c>
      <c r="B29" s="2">
        <f t="shared" si="2"/>
        <v>21726.09</v>
      </c>
      <c r="C29" s="2">
        <f t="shared" si="3"/>
        <v>21.726089999999999</v>
      </c>
      <c r="D29" s="2">
        <v>3684.9</v>
      </c>
      <c r="E29" s="1">
        <v>0</v>
      </c>
      <c r="G29" s="2">
        <v>1038.4000000000001</v>
      </c>
      <c r="H29" s="5">
        <f t="shared" si="4"/>
        <v>-5628.6</v>
      </c>
      <c r="J29" s="6">
        <f>D29-D28</f>
        <v>-103.69999999999982</v>
      </c>
      <c r="K29" s="6">
        <f>E29-E28</f>
        <v>0</v>
      </c>
      <c r="M29" s="6">
        <f>J29-$H29</f>
        <v>5524.9000000000005</v>
      </c>
      <c r="N29" s="6">
        <f>K29-$H29</f>
        <v>5628.6</v>
      </c>
      <c r="O29" s="6" t="e">
        <f>#REF!-$H29</f>
        <v>#REF!</v>
      </c>
      <c r="Q29" s="14">
        <f t="shared" si="5"/>
        <v>0.98157623565362617</v>
      </c>
      <c r="R29" s="14">
        <f t="shared" si="6"/>
        <v>1</v>
      </c>
      <c r="S29" s="14" t="e">
        <f t="shared" si="7"/>
        <v>#REF!</v>
      </c>
      <c r="T29" s="1"/>
      <c r="U29" s="14">
        <f t="shared" si="8"/>
        <v>5.3205893682588599</v>
      </c>
      <c r="V29" s="14">
        <f t="shared" si="9"/>
        <v>5.420454545454545</v>
      </c>
      <c r="W29" s="14" t="e">
        <f t="shared" si="10"/>
        <v>#REF!</v>
      </c>
      <c r="X29" s="1"/>
      <c r="Y29" s="1"/>
      <c r="Z29" s="1"/>
      <c r="AA29" s="1"/>
      <c r="AB29" s="1"/>
      <c r="AC29" s="1"/>
    </row>
    <row r="30" spans="1:29" x14ac:dyDescent="0.25">
      <c r="A30" s="9">
        <v>28</v>
      </c>
      <c r="B30" s="2">
        <f t="shared" si="2"/>
        <v>22530.76</v>
      </c>
      <c r="C30" s="2">
        <f t="shared" si="3"/>
        <v>22.530759999999997</v>
      </c>
      <c r="D30" s="2">
        <v>3582.4</v>
      </c>
      <c r="E30" s="1">
        <v>0</v>
      </c>
      <c r="G30" s="2">
        <v>992.4</v>
      </c>
      <c r="H30" s="5">
        <f t="shared" si="4"/>
        <v>-5674.6</v>
      </c>
      <c r="J30" s="6">
        <f>D30-D29</f>
        <v>-102.5</v>
      </c>
      <c r="K30" s="6">
        <f>E30-E29</f>
        <v>0</v>
      </c>
      <c r="M30" s="6">
        <f>J30-$H30</f>
        <v>5572.1</v>
      </c>
      <c r="N30" s="6">
        <f>K30-$H30</f>
        <v>5674.6</v>
      </c>
      <c r="O30" s="6" t="e">
        <f>#REF!-$H30</f>
        <v>#REF!</v>
      </c>
      <c r="Q30" s="14">
        <f t="shared" si="5"/>
        <v>0.98193705283191768</v>
      </c>
      <c r="R30" s="14">
        <f t="shared" si="6"/>
        <v>1</v>
      </c>
      <c r="S30" s="14" t="e">
        <f t="shared" si="7"/>
        <v>#REF!</v>
      </c>
      <c r="T30" s="1"/>
      <c r="U30" s="14">
        <f t="shared" si="8"/>
        <v>5.6147722692462718</v>
      </c>
      <c r="V30" s="14">
        <f t="shared" si="9"/>
        <v>5.7180572349858929</v>
      </c>
      <c r="W30" s="14" t="e">
        <f t="shared" si="10"/>
        <v>#REF!</v>
      </c>
      <c r="X30" s="1"/>
      <c r="Y30" s="1"/>
      <c r="Z30" s="1"/>
      <c r="AA30" s="1"/>
      <c r="AB30" s="1"/>
      <c r="AC30" s="1"/>
    </row>
    <row r="31" spans="1:29" x14ac:dyDescent="0.25">
      <c r="A31" s="9">
        <v>29</v>
      </c>
      <c r="B31" s="2">
        <f t="shared" si="2"/>
        <v>23335.43</v>
      </c>
      <c r="C31" s="2">
        <f t="shared" si="3"/>
        <v>23.335429999999999</v>
      </c>
      <c r="D31" s="2">
        <v>3480.3</v>
      </c>
      <c r="E31" s="1">
        <v>0</v>
      </c>
      <c r="G31" s="2">
        <v>952.27</v>
      </c>
      <c r="H31" s="5">
        <f t="shared" si="4"/>
        <v>-5714.73</v>
      </c>
      <c r="J31" s="6">
        <f>D31-D30</f>
        <v>-102.09999999999991</v>
      </c>
      <c r="K31" s="6">
        <f>E31-E30</f>
        <v>0</v>
      </c>
      <c r="M31" s="6">
        <f>J31-$H31</f>
        <v>5612.6299999999992</v>
      </c>
      <c r="N31" s="6">
        <f>K31-$H31</f>
        <v>5714.73</v>
      </c>
      <c r="O31" s="6" t="e">
        <f>#REF!-$H31</f>
        <v>#REF!</v>
      </c>
      <c r="Q31" s="14">
        <f t="shared" si="5"/>
        <v>0.98213388909012322</v>
      </c>
      <c r="R31" s="14">
        <f t="shared" si="6"/>
        <v>1</v>
      </c>
      <c r="S31" s="14" t="e">
        <f t="shared" si="7"/>
        <v>#REF!</v>
      </c>
      <c r="T31" s="1"/>
      <c r="U31" s="14">
        <f t="shared" si="8"/>
        <v>5.8939481449588866</v>
      </c>
      <c r="V31" s="14">
        <f t="shared" si="9"/>
        <v>6.0011656357965704</v>
      </c>
      <c r="W31" s="14" t="e">
        <f t="shared" si="10"/>
        <v>#REF!</v>
      </c>
      <c r="X31" s="1"/>
      <c r="Y31" s="1"/>
      <c r="Z31" s="1"/>
      <c r="AA31" s="1"/>
      <c r="AB31" s="1"/>
      <c r="AC31" s="1"/>
    </row>
    <row r="32" spans="1:29" x14ac:dyDescent="0.25">
      <c r="A32" s="9">
        <v>30</v>
      </c>
      <c r="B32" s="2">
        <f t="shared" si="2"/>
        <v>24140.1</v>
      </c>
      <c r="C32" s="2">
        <f t="shared" si="3"/>
        <v>24.140099999999997</v>
      </c>
      <c r="D32" s="2">
        <v>3377.8</v>
      </c>
      <c r="E32" s="1">
        <v>0</v>
      </c>
      <c r="G32" s="2">
        <v>917.84</v>
      </c>
      <c r="H32" s="5">
        <f t="shared" si="4"/>
        <v>-5749.16</v>
      </c>
      <c r="J32" s="6">
        <f>D32-D31</f>
        <v>-102.5</v>
      </c>
      <c r="K32" s="6">
        <f>E32-E31</f>
        <v>0</v>
      </c>
      <c r="M32" s="6">
        <f>J32-$H32</f>
        <v>5646.66</v>
      </c>
      <c r="N32" s="6">
        <f>K32-$H32</f>
        <v>5749.16</v>
      </c>
      <c r="O32" s="6" t="e">
        <f>#REF!-$H32</f>
        <v>#REF!</v>
      </c>
      <c r="Q32" s="14">
        <f t="shared" si="5"/>
        <v>0.98217130850419887</v>
      </c>
      <c r="R32" s="14">
        <f t="shared" si="6"/>
        <v>1</v>
      </c>
      <c r="S32" s="14" t="e">
        <f t="shared" si="7"/>
        <v>#REF!</v>
      </c>
      <c r="T32" s="1"/>
      <c r="U32" s="14">
        <f t="shared" si="8"/>
        <v>6.1521180162119755</v>
      </c>
      <c r="V32" s="14">
        <f t="shared" si="9"/>
        <v>6.2637932537261394</v>
      </c>
      <c r="W32" s="14" t="e">
        <f t="shared" si="10"/>
        <v>#REF!</v>
      </c>
      <c r="X32" s="1"/>
      <c r="Y32" s="1"/>
      <c r="Z32" s="1"/>
      <c r="AA32" s="1"/>
      <c r="AB32" s="1"/>
      <c r="AC32" s="1"/>
    </row>
    <row r="33" spans="1:29" x14ac:dyDescent="0.25">
      <c r="A33" s="9">
        <v>31</v>
      </c>
      <c r="B33" s="2">
        <f t="shared" si="2"/>
        <v>24944.77</v>
      </c>
      <c r="C33" s="2">
        <f t="shared" si="3"/>
        <v>24.944770000000002</v>
      </c>
      <c r="D33" s="2">
        <v>3274.1</v>
      </c>
      <c r="E33" s="1">
        <v>0</v>
      </c>
      <c r="G33" s="2">
        <v>888.99</v>
      </c>
      <c r="H33" s="5">
        <f t="shared" si="4"/>
        <v>-5778.01</v>
      </c>
      <c r="J33" s="6">
        <f>D33-D32</f>
        <v>-103.70000000000027</v>
      </c>
      <c r="K33" s="6">
        <f>E33-E32</f>
        <v>0</v>
      </c>
      <c r="M33" s="6">
        <f>J33-$H33</f>
        <v>5674.3099999999995</v>
      </c>
      <c r="N33" s="6">
        <f>K33-$H33</f>
        <v>5778.01</v>
      </c>
      <c r="O33" s="6" t="e">
        <f>#REF!-$H33</f>
        <v>#REF!</v>
      </c>
      <c r="Q33" s="14">
        <f t="shared" si="5"/>
        <v>0.98205264442256057</v>
      </c>
      <c r="R33" s="14">
        <f t="shared" si="6"/>
        <v>1</v>
      </c>
      <c r="S33" s="14" t="e">
        <f t="shared" si="7"/>
        <v>#REF!</v>
      </c>
      <c r="T33" s="1"/>
      <c r="U33" s="14">
        <f t="shared" si="8"/>
        <v>6.3828726982305755</v>
      </c>
      <c r="V33" s="14">
        <f t="shared" si="9"/>
        <v>6.4995219293805331</v>
      </c>
      <c r="W33" s="14" t="e">
        <f t="shared" si="10"/>
        <v>#REF!</v>
      </c>
      <c r="X33" s="1"/>
      <c r="Y33" s="1"/>
      <c r="Z33" s="1"/>
      <c r="AA33" s="1"/>
      <c r="AB33" s="1"/>
      <c r="AC33" s="1"/>
    </row>
    <row r="34" spans="1:29" x14ac:dyDescent="0.25">
      <c r="A34" s="9">
        <v>32</v>
      </c>
      <c r="B34" s="2">
        <f t="shared" si="2"/>
        <v>25749.439999999999</v>
      </c>
      <c r="C34" s="2">
        <f t="shared" si="3"/>
        <v>25.74944</v>
      </c>
      <c r="D34" s="2">
        <v>3168.6</v>
      </c>
      <c r="E34" s="1">
        <v>0</v>
      </c>
      <c r="G34" s="2">
        <v>865.59</v>
      </c>
      <c r="H34" s="5">
        <f t="shared" si="4"/>
        <v>-5801.41</v>
      </c>
      <c r="J34" s="6">
        <f>D34-D33</f>
        <v>-105.5</v>
      </c>
      <c r="K34" s="6">
        <f>E34-E33</f>
        <v>0</v>
      </c>
      <c r="M34" s="6">
        <f>J34-$H34</f>
        <v>5695.91</v>
      </c>
      <c r="N34" s="6">
        <f>K34-$H34</f>
        <v>5801.41</v>
      </c>
      <c r="O34" s="6" t="e">
        <f>#REF!-$H34</f>
        <v>#REF!</v>
      </c>
      <c r="Q34" s="14">
        <f t="shared" si="5"/>
        <v>0.98181476572074722</v>
      </c>
      <c r="R34" s="14">
        <f t="shared" si="6"/>
        <v>1</v>
      </c>
      <c r="S34" s="14" t="e">
        <f t="shared" si="7"/>
        <v>#REF!</v>
      </c>
      <c r="T34" s="1"/>
      <c r="U34" s="14">
        <f t="shared" si="8"/>
        <v>6.5803787012326849</v>
      </c>
      <c r="V34" s="14">
        <f t="shared" si="9"/>
        <v>6.7022608856386965</v>
      </c>
      <c r="W34" s="14" t="e">
        <f t="shared" si="10"/>
        <v>#REF!</v>
      </c>
      <c r="X34" s="1"/>
      <c r="Y34" s="1"/>
      <c r="Z34" s="1"/>
      <c r="AA34" s="1"/>
      <c r="AB34" s="1"/>
      <c r="AC34" s="1"/>
    </row>
    <row r="35" spans="1:29" x14ac:dyDescent="0.25">
      <c r="A35" s="9">
        <v>33</v>
      </c>
      <c r="B35" s="2">
        <f t="shared" si="2"/>
        <v>26554.109999999997</v>
      </c>
      <c r="C35" s="2">
        <f t="shared" si="3"/>
        <v>26.554109999999998</v>
      </c>
      <c r="D35" s="2">
        <v>3060.5</v>
      </c>
      <c r="E35" s="1">
        <v>0</v>
      </c>
      <c r="G35" s="2">
        <v>847.56</v>
      </c>
      <c r="H35" s="5">
        <f t="shared" si="4"/>
        <v>-5819.4400000000005</v>
      </c>
      <c r="J35" s="6">
        <f>D35-D34</f>
        <v>-108.09999999999991</v>
      </c>
      <c r="K35" s="6">
        <f>E35-E34</f>
        <v>0</v>
      </c>
      <c r="M35" s="6">
        <f>J35-$H35</f>
        <v>5711.34</v>
      </c>
      <c r="N35" s="6">
        <f>K35-$H35</f>
        <v>5819.4400000000005</v>
      </c>
      <c r="O35" s="6" t="e">
        <f>#REF!-$H35</f>
        <v>#REF!</v>
      </c>
      <c r="Q35" s="14">
        <f t="shared" si="5"/>
        <v>0.98142432948874803</v>
      </c>
      <c r="R35" s="14">
        <f t="shared" si="6"/>
        <v>1</v>
      </c>
      <c r="S35" s="14" t="e">
        <f t="shared" si="7"/>
        <v>#REF!</v>
      </c>
      <c r="T35" s="1"/>
      <c r="U35" s="14">
        <f t="shared" si="8"/>
        <v>6.7385671810845258</v>
      </c>
      <c r="V35" s="14">
        <f t="shared" si="9"/>
        <v>6.8661097739393089</v>
      </c>
      <c r="W35" s="14" t="e">
        <f t="shared" si="10"/>
        <v>#REF!</v>
      </c>
      <c r="X35" s="1"/>
      <c r="Y35" s="1"/>
      <c r="Z35" s="1"/>
      <c r="AA35" s="1"/>
      <c r="AB35" s="1"/>
      <c r="AC35" s="1"/>
    </row>
    <row r="36" spans="1:29" x14ac:dyDescent="0.25">
      <c r="A36" s="9">
        <v>34</v>
      </c>
      <c r="B36" s="2">
        <f t="shared" si="2"/>
        <v>27358.78</v>
      </c>
      <c r="C36" s="2">
        <f t="shared" si="3"/>
        <v>27.358779999999999</v>
      </c>
      <c r="D36" s="2">
        <v>2949.5</v>
      </c>
      <c r="E36" s="1">
        <v>0</v>
      </c>
      <c r="G36" s="2">
        <v>834.8</v>
      </c>
      <c r="H36" s="5">
        <f t="shared" si="4"/>
        <v>-5832.2</v>
      </c>
      <c r="J36" s="6">
        <f>D36-D35</f>
        <v>-111</v>
      </c>
      <c r="K36" s="6">
        <f>E36-E35</f>
        <v>0</v>
      </c>
      <c r="M36" s="6">
        <f>J36-$H36</f>
        <v>5721.2</v>
      </c>
      <c r="N36" s="6">
        <f>K36-$H36</f>
        <v>5832.2</v>
      </c>
      <c r="O36" s="6" t="e">
        <f>#REF!-$H36</f>
        <v>#REF!</v>
      </c>
      <c r="Q36" s="14">
        <f t="shared" si="5"/>
        <v>0.98096773087342681</v>
      </c>
      <c r="R36" s="14">
        <f t="shared" si="6"/>
        <v>1</v>
      </c>
      <c r="S36" s="14" t="e">
        <f t="shared" si="7"/>
        <v>#REF!</v>
      </c>
      <c r="T36" s="1"/>
      <c r="U36" s="14">
        <f t="shared" si="8"/>
        <v>6.8533780546238621</v>
      </c>
      <c r="V36" s="14">
        <f t="shared" si="9"/>
        <v>6.9863440344992815</v>
      </c>
      <c r="W36" s="14" t="e">
        <f t="shared" si="10"/>
        <v>#REF!</v>
      </c>
      <c r="X36" s="1"/>
      <c r="Y36" s="1"/>
      <c r="Z36" s="1"/>
      <c r="AA36" s="1"/>
      <c r="AB36" s="1"/>
      <c r="AC36" s="1"/>
    </row>
    <row r="37" spans="1:29" x14ac:dyDescent="0.25">
      <c r="A37" s="9">
        <v>35</v>
      </c>
      <c r="B37" s="2">
        <f t="shared" si="2"/>
        <v>28163.449999999997</v>
      </c>
      <c r="C37" s="2">
        <f t="shared" si="3"/>
        <v>28.163449999999997</v>
      </c>
      <c r="D37" s="2">
        <v>2835.2</v>
      </c>
      <c r="E37" s="1">
        <v>0</v>
      </c>
      <c r="G37" s="2">
        <v>827.25</v>
      </c>
      <c r="H37" s="5">
        <f t="shared" si="4"/>
        <v>-5839.75</v>
      </c>
      <c r="J37" s="6">
        <f>D37-D36</f>
        <v>-114.30000000000018</v>
      </c>
      <c r="K37" s="6">
        <f>E37-E36</f>
        <v>0</v>
      </c>
      <c r="M37" s="6">
        <f>J37-$H37</f>
        <v>5725.45</v>
      </c>
      <c r="N37" s="6">
        <f>K37-$H37</f>
        <v>5839.75</v>
      </c>
      <c r="O37" s="6" t="e">
        <f>#REF!-$H37</f>
        <v>#REF!</v>
      </c>
      <c r="Q37" s="14">
        <f t="shared" si="5"/>
        <v>0.9804272443169656</v>
      </c>
      <c r="R37" s="14">
        <f t="shared" si="6"/>
        <v>1</v>
      </c>
      <c r="S37" s="14" t="e">
        <f t="shared" si="7"/>
        <v>#REF!</v>
      </c>
      <c r="T37" s="1"/>
      <c r="U37" s="14">
        <f t="shared" si="8"/>
        <v>6.9210637654880625</v>
      </c>
      <c r="V37" s="14">
        <f t="shared" si="9"/>
        <v>7.0592323964944095</v>
      </c>
      <c r="W37" s="14" t="e">
        <f t="shared" si="10"/>
        <v>#REF!</v>
      </c>
      <c r="X37" s="1"/>
      <c r="Y37" s="1"/>
      <c r="Z37" s="1"/>
      <c r="AA37" s="1"/>
      <c r="AB37" s="1"/>
      <c r="AC37" s="1"/>
    </row>
    <row r="38" spans="1:29" x14ac:dyDescent="0.25">
      <c r="A38" s="9">
        <v>36</v>
      </c>
      <c r="B38" s="2">
        <f t="shared" si="2"/>
        <v>28968.12</v>
      </c>
      <c r="C38" s="2">
        <f t="shared" si="3"/>
        <v>28.968119999999999</v>
      </c>
      <c r="D38" s="2">
        <v>2718</v>
      </c>
      <c r="E38" s="1">
        <v>0</v>
      </c>
      <c r="G38" s="2">
        <v>824.83</v>
      </c>
      <c r="H38" s="5">
        <f t="shared" si="4"/>
        <v>-5842.17</v>
      </c>
      <c r="J38" s="6">
        <f>D38-D37</f>
        <v>-117.19999999999982</v>
      </c>
      <c r="K38" s="6">
        <f>E38-E37</f>
        <v>0</v>
      </c>
      <c r="M38" s="6">
        <f>J38-$H38</f>
        <v>5724.97</v>
      </c>
      <c r="N38" s="6">
        <f>K38-$H38</f>
        <v>5842.17</v>
      </c>
      <c r="O38" s="6" t="e">
        <f>#REF!-$H38</f>
        <v>#REF!</v>
      </c>
      <c r="Q38" s="14">
        <f t="shared" si="5"/>
        <v>0.97993896103673805</v>
      </c>
      <c r="R38" s="14">
        <f t="shared" si="6"/>
        <v>1</v>
      </c>
      <c r="S38" s="14" t="e">
        <f t="shared" si="7"/>
        <v>#REF!</v>
      </c>
      <c r="T38" s="1"/>
      <c r="U38" s="14">
        <f t="shared" si="8"/>
        <v>6.9407877986979134</v>
      </c>
      <c r="V38" s="14">
        <f t="shared" si="9"/>
        <v>7.0828776838863767</v>
      </c>
      <c r="W38" s="14" t="e">
        <f t="shared" si="10"/>
        <v>#REF!</v>
      </c>
      <c r="X38" s="1"/>
      <c r="Y38" s="1"/>
      <c r="Z38" s="1"/>
      <c r="AA38" s="1"/>
      <c r="AB38" s="1"/>
      <c r="AC38" s="1"/>
    </row>
    <row r="39" spans="1:29" x14ac:dyDescent="0.25">
      <c r="A39" s="9">
        <v>37</v>
      </c>
      <c r="B39" s="2">
        <f t="shared" si="2"/>
        <v>29772.789999999997</v>
      </c>
      <c r="C39" s="2">
        <f t="shared" si="3"/>
        <v>29.772789999999997</v>
      </c>
      <c r="D39" s="2">
        <v>2598.5</v>
      </c>
      <c r="E39" s="1">
        <v>0</v>
      </c>
      <c r="G39" s="2">
        <v>827.52</v>
      </c>
      <c r="H39" s="5">
        <f t="shared" si="4"/>
        <v>-5839.48</v>
      </c>
      <c r="J39" s="6">
        <f>D39-D38</f>
        <v>-119.5</v>
      </c>
      <c r="K39" s="6">
        <f>E39-E38</f>
        <v>0</v>
      </c>
      <c r="M39" s="6">
        <f>J39-$H39</f>
        <v>5719.98</v>
      </c>
      <c r="N39" s="6">
        <f>K39-$H39</f>
        <v>5839.48</v>
      </c>
      <c r="O39" s="6" t="e">
        <f>#REF!-$H39</f>
        <v>#REF!</v>
      </c>
      <c r="Q39" s="14">
        <f t="shared" si="5"/>
        <v>0.9795358490824525</v>
      </c>
      <c r="R39" s="14">
        <f t="shared" si="6"/>
        <v>1</v>
      </c>
      <c r="S39" s="14" t="e">
        <f t="shared" si="7"/>
        <v>#REF!</v>
      </c>
      <c r="T39" s="1"/>
      <c r="U39" s="14">
        <f t="shared" si="8"/>
        <v>6.9121954756380504</v>
      </c>
      <c r="V39" s="14">
        <f t="shared" si="9"/>
        <v>7.0566028615622578</v>
      </c>
      <c r="W39" s="14" t="e">
        <f t="shared" si="10"/>
        <v>#REF!</v>
      </c>
      <c r="X39" s="1"/>
      <c r="Y39" s="1"/>
      <c r="Z39" s="1"/>
      <c r="AA39" s="1"/>
      <c r="AB39" s="1"/>
      <c r="AC39" s="1"/>
    </row>
    <row r="40" spans="1:29" x14ac:dyDescent="0.25">
      <c r="A40" s="9">
        <v>38</v>
      </c>
      <c r="B40" s="2">
        <f t="shared" si="2"/>
        <v>30577.46</v>
      </c>
      <c r="C40" s="2">
        <f t="shared" si="3"/>
        <v>30.577459999999999</v>
      </c>
      <c r="D40" s="2">
        <v>2478.1999999999998</v>
      </c>
      <c r="E40" s="1">
        <v>0</v>
      </c>
      <c r="G40" s="2">
        <v>835.26</v>
      </c>
      <c r="H40" s="5">
        <f t="shared" si="4"/>
        <v>-5831.74</v>
      </c>
      <c r="J40" s="6">
        <f>D40-D39</f>
        <v>-120.30000000000018</v>
      </c>
      <c r="K40" s="6">
        <f>E40-E39</f>
        <v>0</v>
      </c>
      <c r="M40" s="6">
        <f>J40-$H40</f>
        <v>5711.44</v>
      </c>
      <c r="N40" s="6">
        <f>K40-$H40</f>
        <v>5831.74</v>
      </c>
      <c r="O40" s="6" t="e">
        <f>#REF!-$H40</f>
        <v>#REF!</v>
      </c>
      <c r="Q40" s="14">
        <f t="shared" si="5"/>
        <v>0.97937150833199005</v>
      </c>
      <c r="R40" s="14">
        <f t="shared" si="6"/>
        <v>1</v>
      </c>
      <c r="S40" s="14" t="e">
        <f t="shared" si="7"/>
        <v>#REF!</v>
      </c>
      <c r="T40" s="1"/>
      <c r="U40" s="14">
        <f t="shared" si="8"/>
        <v>6.8379187318918655</v>
      </c>
      <c r="V40" s="14">
        <f t="shared" si="9"/>
        <v>6.9819457414457773</v>
      </c>
      <c r="W40" s="14" t="e">
        <f t="shared" si="10"/>
        <v>#REF!</v>
      </c>
      <c r="X40" s="1"/>
      <c r="Y40" s="1"/>
      <c r="Z40" s="1"/>
      <c r="AA40" s="1"/>
      <c r="AB40" s="1"/>
      <c r="AC40" s="1"/>
    </row>
    <row r="41" spans="1:29" x14ac:dyDescent="0.25">
      <c r="A41" s="9">
        <v>39</v>
      </c>
      <c r="B41" s="2">
        <f t="shared" si="2"/>
        <v>31382.129999999997</v>
      </c>
      <c r="C41" s="2">
        <f t="shared" si="3"/>
        <v>31.382129999999997</v>
      </c>
      <c r="D41" s="2">
        <v>2359.1</v>
      </c>
      <c r="E41" s="1">
        <v>0</v>
      </c>
      <c r="G41" s="2">
        <v>848.03</v>
      </c>
      <c r="H41" s="5">
        <f t="shared" si="4"/>
        <v>-5818.97</v>
      </c>
      <c r="J41" s="6">
        <f>D41-D40</f>
        <v>-119.09999999999991</v>
      </c>
      <c r="K41" s="6">
        <f>E41-E40</f>
        <v>0</v>
      </c>
      <c r="M41" s="6">
        <f>J41-$H41</f>
        <v>5699.8700000000008</v>
      </c>
      <c r="N41" s="6">
        <f>K41-$H41</f>
        <v>5818.97</v>
      </c>
      <c r="O41" s="6" t="e">
        <f>#REF!-$H41</f>
        <v>#REF!</v>
      </c>
      <c r="Q41" s="14">
        <f t="shared" si="5"/>
        <v>0.97953246021203078</v>
      </c>
      <c r="R41" s="14">
        <f t="shared" si="6"/>
        <v>1</v>
      </c>
      <c r="S41" s="14" t="e">
        <f t="shared" si="7"/>
        <v>#REF!</v>
      </c>
      <c r="T41" s="1"/>
      <c r="U41" s="14">
        <f t="shared" si="8"/>
        <v>6.7213070292324577</v>
      </c>
      <c r="V41" s="14">
        <f t="shared" si="9"/>
        <v>6.8617501739325268</v>
      </c>
      <c r="W41" s="14" t="e">
        <f t="shared" si="10"/>
        <v>#REF!</v>
      </c>
      <c r="X41" s="1"/>
      <c r="Y41" s="1"/>
      <c r="Z41" s="1"/>
      <c r="AA41" s="1"/>
      <c r="AB41" s="1"/>
      <c r="AC41" s="1"/>
    </row>
    <row r="42" spans="1:29" x14ac:dyDescent="0.25">
      <c r="A42" s="9">
        <v>40</v>
      </c>
      <c r="B42" s="2">
        <f t="shared" si="2"/>
        <v>32186.799999999999</v>
      </c>
      <c r="C42" s="2">
        <f t="shared" si="3"/>
        <v>32.186799999999998</v>
      </c>
      <c r="D42" s="2">
        <v>2243.6</v>
      </c>
      <c r="E42" s="1">
        <v>0</v>
      </c>
      <c r="G42" s="2">
        <v>865.83</v>
      </c>
      <c r="H42" s="5">
        <f t="shared" si="4"/>
        <v>-5801.17</v>
      </c>
      <c r="J42" s="6">
        <f>D42-D41</f>
        <v>-115.5</v>
      </c>
      <c r="K42" s="6">
        <f>E42-E41</f>
        <v>0</v>
      </c>
      <c r="M42" s="6">
        <f>J42-$H42</f>
        <v>5685.67</v>
      </c>
      <c r="N42" s="6">
        <f>K42-$H42</f>
        <v>5801.17</v>
      </c>
      <c r="O42" s="6" t="e">
        <f>#REF!-$H42</f>
        <v>#REF!</v>
      </c>
      <c r="Q42" s="14">
        <f t="shared" si="5"/>
        <v>0.98009022317911731</v>
      </c>
      <c r="R42" s="14">
        <f t="shared" si="6"/>
        <v>1</v>
      </c>
      <c r="S42" s="14" t="e">
        <f t="shared" si="7"/>
        <v>#REF!</v>
      </c>
      <c r="T42" s="1"/>
      <c r="U42" s="14">
        <f t="shared" si="8"/>
        <v>6.5667278796068507</v>
      </c>
      <c r="V42" s="14">
        <f t="shared" si="9"/>
        <v>6.7001258907637755</v>
      </c>
      <c r="W42" s="14" t="e">
        <f t="shared" si="10"/>
        <v>#REF!</v>
      </c>
      <c r="X42" s="1"/>
      <c r="Y42" s="1"/>
      <c r="Z42" s="1"/>
      <c r="AA42" s="1"/>
      <c r="AB42" s="1"/>
      <c r="AC42" s="1"/>
    </row>
    <row r="43" spans="1:29" x14ac:dyDescent="0.25">
      <c r="A43" s="9">
        <v>41</v>
      </c>
      <c r="B43" s="2">
        <f t="shared" si="2"/>
        <v>32991.47</v>
      </c>
      <c r="C43" s="2">
        <f t="shared" si="3"/>
        <v>32.99147</v>
      </c>
      <c r="D43" s="2">
        <v>2134.5</v>
      </c>
      <c r="E43" s="1">
        <v>0</v>
      </c>
      <c r="G43" s="2">
        <v>888.63</v>
      </c>
      <c r="H43" s="5">
        <f t="shared" si="4"/>
        <v>-5778.37</v>
      </c>
      <c r="J43" s="6">
        <f>D43-D42</f>
        <v>-109.09999999999991</v>
      </c>
      <c r="K43" s="6">
        <f>E43-E42</f>
        <v>0</v>
      </c>
      <c r="M43" s="6">
        <f>J43-$H43</f>
        <v>5669.27</v>
      </c>
      <c r="N43" s="6">
        <f>K43-$H43</f>
        <v>5778.37</v>
      </c>
      <c r="O43" s="6" t="e">
        <f>#REF!-$H43</f>
        <v>#REF!</v>
      </c>
      <c r="Q43" s="14">
        <f t="shared" si="5"/>
        <v>0.98111924296990338</v>
      </c>
      <c r="R43" s="14">
        <f t="shared" si="6"/>
        <v>1</v>
      </c>
      <c r="S43" s="14" t="e">
        <f t="shared" si="7"/>
        <v>#REF!</v>
      </c>
      <c r="T43" s="1"/>
      <c r="U43" s="14">
        <f t="shared" si="8"/>
        <v>6.3797868629238268</v>
      </c>
      <c r="V43" s="14">
        <f t="shared" si="9"/>
        <v>6.5025601206351347</v>
      </c>
      <c r="W43" s="14" t="e">
        <f t="shared" si="10"/>
        <v>#REF!</v>
      </c>
      <c r="X43" s="1"/>
      <c r="Y43" s="1"/>
      <c r="Z43" s="1"/>
      <c r="AA43" s="1"/>
      <c r="AB43" s="1"/>
      <c r="AC43" s="1"/>
    </row>
    <row r="44" spans="1:29" x14ac:dyDescent="0.25">
      <c r="A44" s="9">
        <v>42</v>
      </c>
      <c r="B44" s="2">
        <f t="shared" si="2"/>
        <v>33796.14</v>
      </c>
      <c r="C44" s="2">
        <f t="shared" si="3"/>
        <v>33.796140000000001</v>
      </c>
      <c r="D44" s="2">
        <v>2034.1</v>
      </c>
      <c r="E44" s="1">
        <v>0</v>
      </c>
      <c r="G44" s="2">
        <v>916.46</v>
      </c>
      <c r="H44" s="5">
        <f t="shared" si="4"/>
        <v>-5750.54</v>
      </c>
      <c r="J44" s="6">
        <f>D44-D43</f>
        <v>-100.40000000000009</v>
      </c>
      <c r="K44" s="6">
        <f>E44-E43</f>
        <v>0</v>
      </c>
      <c r="M44" s="6">
        <f>J44-$H44</f>
        <v>5650.1399999999994</v>
      </c>
      <c r="N44" s="6">
        <f>K44-$H44</f>
        <v>5750.54</v>
      </c>
      <c r="O44" s="6" t="e">
        <f>#REF!-$H44</f>
        <v>#REF!</v>
      </c>
      <c r="Q44" s="14">
        <f t="shared" si="5"/>
        <v>0.98254077008420071</v>
      </c>
      <c r="R44" s="14">
        <f t="shared" si="6"/>
        <v>1</v>
      </c>
      <c r="S44" s="14" t="e">
        <f t="shared" si="7"/>
        <v>#REF!</v>
      </c>
      <c r="T44" s="1"/>
      <c r="U44" s="14">
        <f t="shared" si="8"/>
        <v>6.1651790585513817</v>
      </c>
      <c r="V44" s="14">
        <f t="shared" si="9"/>
        <v>6.2747310302686419</v>
      </c>
      <c r="W44" s="14" t="e">
        <f t="shared" si="10"/>
        <v>#REF!</v>
      </c>
      <c r="X44" s="1"/>
      <c r="Y44" s="1"/>
      <c r="Z44" s="1"/>
      <c r="AA44" s="1"/>
      <c r="AB44" s="1"/>
      <c r="AC44" s="1"/>
    </row>
    <row r="45" spans="1:29" x14ac:dyDescent="0.25">
      <c r="A45" s="9">
        <v>43</v>
      </c>
      <c r="B45" s="2">
        <f t="shared" si="2"/>
        <v>34600.81</v>
      </c>
      <c r="C45" s="2">
        <f t="shared" si="3"/>
        <v>34.600809999999996</v>
      </c>
      <c r="D45" s="2">
        <v>1944.6</v>
      </c>
      <c r="E45" s="1">
        <v>0</v>
      </c>
      <c r="G45" s="2">
        <v>949.34</v>
      </c>
      <c r="H45" s="5">
        <f t="shared" si="4"/>
        <v>-5717.66</v>
      </c>
      <c r="J45" s="6">
        <f>D45-D44</f>
        <v>-89.5</v>
      </c>
      <c r="K45" s="6">
        <f>E45-E44</f>
        <v>0</v>
      </c>
      <c r="M45" s="6">
        <f>J45-$H45</f>
        <v>5628.16</v>
      </c>
      <c r="N45" s="6">
        <f>K45-$H45</f>
        <v>5717.66</v>
      </c>
      <c r="O45" s="6" t="e">
        <f>#REF!-$H45</f>
        <v>#REF!</v>
      </c>
      <c r="Q45" s="14">
        <f t="shared" si="5"/>
        <v>0.984346743248112</v>
      </c>
      <c r="R45" s="14">
        <f t="shared" si="6"/>
        <v>1</v>
      </c>
      <c r="S45" s="14" t="e">
        <f t="shared" si="7"/>
        <v>#REF!</v>
      </c>
      <c r="T45" s="1"/>
      <c r="U45" s="14">
        <f t="shared" si="8"/>
        <v>5.9284976931341768</v>
      </c>
      <c r="V45" s="14">
        <f t="shared" si="9"/>
        <v>6.0227737164767099</v>
      </c>
      <c r="W45" s="14" t="e">
        <f t="shared" si="10"/>
        <v>#REF!</v>
      </c>
      <c r="X45" s="1"/>
      <c r="Y45" s="1"/>
      <c r="Z45" s="1"/>
      <c r="AA45" s="1"/>
      <c r="AB45" s="1"/>
      <c r="AC45" s="1"/>
    </row>
    <row r="46" spans="1:29" x14ac:dyDescent="0.25">
      <c r="A46" s="9">
        <v>44</v>
      </c>
      <c r="B46" s="2">
        <f t="shared" si="2"/>
        <v>35405.479999999996</v>
      </c>
      <c r="C46" s="2">
        <f t="shared" si="3"/>
        <v>35.405479999999997</v>
      </c>
      <c r="D46" s="2">
        <v>1867.4</v>
      </c>
      <c r="E46" s="1">
        <v>0</v>
      </c>
      <c r="G46" s="2">
        <v>987.28</v>
      </c>
      <c r="H46" s="5">
        <f t="shared" si="4"/>
        <v>-5679.72</v>
      </c>
      <c r="J46" s="6">
        <f>D46-D45</f>
        <v>-77.199999999999818</v>
      </c>
      <c r="K46" s="6">
        <f>E46-E45</f>
        <v>0</v>
      </c>
      <c r="M46" s="6">
        <f>J46-$H46</f>
        <v>5602.52</v>
      </c>
      <c r="N46" s="6">
        <f>K46-$H46</f>
        <v>5679.72</v>
      </c>
      <c r="O46" s="6" t="e">
        <f>#REF!-$H46</f>
        <v>#REF!</v>
      </c>
      <c r="Q46" s="14">
        <f t="shared" si="5"/>
        <v>0.98640778066524415</v>
      </c>
      <c r="R46" s="14">
        <f t="shared" si="6"/>
        <v>1</v>
      </c>
      <c r="S46" s="14" t="e">
        <f t="shared" si="7"/>
        <v>#REF!</v>
      </c>
      <c r="T46" s="1"/>
      <c r="U46" s="14">
        <f t="shared" si="8"/>
        <v>5.674702212138401</v>
      </c>
      <c r="V46" s="14">
        <f t="shared" si="9"/>
        <v>5.7528968479053564</v>
      </c>
      <c r="W46" s="14" t="e">
        <f t="shared" si="10"/>
        <v>#REF!</v>
      </c>
      <c r="X46" s="1"/>
      <c r="Y46" s="1"/>
      <c r="Z46" s="1"/>
      <c r="AA46" s="1"/>
      <c r="AB46" s="1"/>
      <c r="AC46" s="1"/>
    </row>
    <row r="47" spans="1:29" x14ac:dyDescent="0.25">
      <c r="A47" s="9">
        <v>45</v>
      </c>
      <c r="B47" s="2">
        <f t="shared" si="2"/>
        <v>36210.15</v>
      </c>
      <c r="C47" s="2">
        <f t="shared" si="3"/>
        <v>36.210149999999999</v>
      </c>
      <c r="D47" s="2">
        <v>1803.5</v>
      </c>
      <c r="E47" s="1">
        <v>0</v>
      </c>
      <c r="G47" s="2">
        <v>1030.3</v>
      </c>
      <c r="H47" s="5">
        <f t="shared" si="4"/>
        <v>-5636.7</v>
      </c>
      <c r="J47" s="6">
        <f>D47-D46</f>
        <v>-63.900000000000091</v>
      </c>
      <c r="K47" s="6">
        <f>E47-E46</f>
        <v>0</v>
      </c>
      <c r="M47" s="6">
        <f>J47-$H47</f>
        <v>5572.7999999999993</v>
      </c>
      <c r="N47" s="6">
        <f>K47-$H47</f>
        <v>5636.7</v>
      </c>
      <c r="O47" s="6" t="e">
        <f>#REF!-$H47</f>
        <v>#REF!</v>
      </c>
      <c r="Q47" s="14">
        <f t="shared" si="5"/>
        <v>0.98866357975411134</v>
      </c>
      <c r="R47" s="14">
        <f t="shared" si="6"/>
        <v>1</v>
      </c>
      <c r="S47" s="14" t="e">
        <f t="shared" si="7"/>
        <v>#REF!</v>
      </c>
      <c r="T47" s="1"/>
      <c r="U47" s="14">
        <f t="shared" si="8"/>
        <v>5.4089100262059588</v>
      </c>
      <c r="V47" s="14">
        <f t="shared" si="9"/>
        <v>5.4709307968552849</v>
      </c>
      <c r="W47" s="14" t="e">
        <f t="shared" si="10"/>
        <v>#REF!</v>
      </c>
      <c r="X47" s="1"/>
      <c r="Y47" s="1"/>
      <c r="Z47" s="1"/>
      <c r="AA47" s="1"/>
      <c r="AB47" s="1"/>
      <c r="AC47" s="1"/>
    </row>
    <row r="48" spans="1:29" x14ac:dyDescent="0.25">
      <c r="A48" s="9">
        <v>46</v>
      </c>
      <c r="B48" s="2">
        <f t="shared" si="2"/>
        <v>37014.82</v>
      </c>
      <c r="C48" s="2">
        <f t="shared" si="3"/>
        <v>37.01482</v>
      </c>
      <c r="D48" s="2">
        <v>1753</v>
      </c>
      <c r="E48" s="1">
        <v>0</v>
      </c>
      <c r="G48" s="2">
        <v>1078.5999999999999</v>
      </c>
      <c r="H48" s="5">
        <f t="shared" si="4"/>
        <v>-5588.4</v>
      </c>
      <c r="J48" s="6">
        <f>D48-D47</f>
        <v>-50.5</v>
      </c>
      <c r="K48" s="6">
        <f>E48-E47</f>
        <v>0</v>
      </c>
      <c r="M48" s="6">
        <f>J48-$H48</f>
        <v>5537.9</v>
      </c>
      <c r="N48" s="6">
        <f>K48-$H48</f>
        <v>5588.4</v>
      </c>
      <c r="O48" s="6" t="e">
        <f>#REF!-$H48</f>
        <v>#REF!</v>
      </c>
      <c r="Q48" s="14">
        <f t="shared" si="5"/>
        <v>0.99096342423591721</v>
      </c>
      <c r="R48" s="14">
        <f t="shared" si="6"/>
        <v>1</v>
      </c>
      <c r="S48" s="14" t="e">
        <f>ABS(O48)/ABS($H48)</f>
        <v>#REF!</v>
      </c>
      <c r="T48" s="1"/>
      <c r="U48" s="14">
        <f t="shared" si="8"/>
        <v>5.1343408121639165</v>
      </c>
      <c r="V48" s="14">
        <f t="shared" si="9"/>
        <v>5.1811607639532733</v>
      </c>
      <c r="W48" s="14" t="e">
        <f t="shared" si="10"/>
        <v>#REF!</v>
      </c>
      <c r="X48" s="1"/>
      <c r="Y48" s="1"/>
      <c r="Z48" s="1"/>
      <c r="AA48" s="1"/>
      <c r="AB48" s="1"/>
      <c r="AC48" s="1"/>
    </row>
    <row r="49" spans="1:29" x14ac:dyDescent="0.25">
      <c r="A49" s="9">
        <v>47</v>
      </c>
      <c r="B49" s="2">
        <f t="shared" si="2"/>
        <v>37819.49</v>
      </c>
      <c r="C49" s="2">
        <f t="shared" si="3"/>
        <v>37.819489999999995</v>
      </c>
      <c r="D49" s="2">
        <v>1716</v>
      </c>
      <c r="E49" s="1">
        <v>0</v>
      </c>
      <c r="G49" s="2">
        <v>1132</v>
      </c>
      <c r="H49" s="5">
        <f t="shared" si="4"/>
        <v>-5535</v>
      </c>
      <c r="J49" s="6">
        <f>D49-D48</f>
        <v>-37</v>
      </c>
      <c r="K49" s="6">
        <f>E49-E48</f>
        <v>0</v>
      </c>
      <c r="M49" s="6">
        <f>J49-$H49</f>
        <v>5498</v>
      </c>
      <c r="N49" s="6">
        <f>K49-$H49</f>
        <v>5535</v>
      </c>
      <c r="O49" s="6" t="e">
        <f>#REF!-$H49</f>
        <v>#REF!</v>
      </c>
      <c r="Q49" s="14">
        <f t="shared" si="5"/>
        <v>0.99331526648599822</v>
      </c>
      <c r="R49" s="14">
        <f t="shared" si="6"/>
        <v>1</v>
      </c>
      <c r="S49" s="14" t="e">
        <f t="shared" ref="S49:S82" si="11">ABS(O49)/ABS($H49)</f>
        <v>#REF!</v>
      </c>
      <c r="T49" s="1"/>
      <c r="U49" s="14">
        <f t="shared" si="8"/>
        <v>4.8568904593639575</v>
      </c>
      <c r="V49" s="14">
        <f t="shared" si="9"/>
        <v>4.8895759717314489</v>
      </c>
      <c r="W49" s="14" t="e">
        <f t="shared" si="10"/>
        <v>#REF!</v>
      </c>
      <c r="X49" s="1"/>
      <c r="Y49" s="1"/>
      <c r="Z49" s="1"/>
      <c r="AA49" s="1"/>
      <c r="AB49" s="1"/>
      <c r="AC49" s="1"/>
    </row>
    <row r="50" spans="1:29" x14ac:dyDescent="0.25">
      <c r="A50" s="9">
        <v>48</v>
      </c>
      <c r="B50" s="2">
        <f t="shared" si="2"/>
        <v>38624.159999999996</v>
      </c>
      <c r="C50" s="2">
        <f t="shared" si="3"/>
        <v>38.624159999999996</v>
      </c>
      <c r="D50" s="2">
        <v>1692.2</v>
      </c>
      <c r="E50" s="1">
        <v>0</v>
      </c>
      <c r="G50" s="2">
        <v>1190.8</v>
      </c>
      <c r="H50" s="5">
        <f t="shared" si="4"/>
        <v>-5476.2</v>
      </c>
      <c r="J50" s="6">
        <f>D50-D49</f>
        <v>-23.799999999999955</v>
      </c>
      <c r="K50" s="6">
        <f>E50-E49</f>
        <v>0</v>
      </c>
      <c r="M50" s="6">
        <f>J50-$H50</f>
        <v>5452.4</v>
      </c>
      <c r="N50" s="6">
        <f>K50-$H50</f>
        <v>5476.2</v>
      </c>
      <c r="O50" s="6" t="e">
        <f>#REF!-$H50</f>
        <v>#REF!</v>
      </c>
      <c r="Q50" s="14">
        <f t="shared" si="5"/>
        <v>0.99565392060187718</v>
      </c>
      <c r="R50" s="14">
        <f t="shared" si="6"/>
        <v>1</v>
      </c>
      <c r="S50" s="14" t="e">
        <f t="shared" si="11"/>
        <v>#REF!</v>
      </c>
      <c r="T50" s="1"/>
      <c r="U50" s="14">
        <f t="shared" si="8"/>
        <v>4.5787705744037623</v>
      </c>
      <c r="V50" s="14">
        <f t="shared" si="9"/>
        <v>4.5987571380584482</v>
      </c>
      <c r="W50" s="14" t="e">
        <f t="shared" si="10"/>
        <v>#REF!</v>
      </c>
      <c r="X50" s="1"/>
      <c r="Y50" s="1"/>
      <c r="Z50" s="1"/>
      <c r="AA50" s="1"/>
      <c r="AB50" s="1"/>
      <c r="AC50" s="1"/>
    </row>
    <row r="51" spans="1:29" x14ac:dyDescent="0.25">
      <c r="A51" s="9">
        <v>49</v>
      </c>
      <c r="B51" s="2">
        <f t="shared" si="2"/>
        <v>39428.829999999994</v>
      </c>
      <c r="C51" s="2">
        <f t="shared" si="3"/>
        <v>39.428829999999998</v>
      </c>
      <c r="D51" s="2">
        <v>1681.2</v>
      </c>
      <c r="E51" s="1">
        <v>0</v>
      </c>
      <c r="G51" s="2">
        <v>1254.9000000000001</v>
      </c>
      <c r="H51" s="5">
        <f t="shared" si="4"/>
        <v>-5412.1</v>
      </c>
      <c r="J51" s="6">
        <f>D51-D50</f>
        <v>-11</v>
      </c>
      <c r="K51" s="6">
        <f>E51-E50</f>
        <v>0</v>
      </c>
      <c r="M51" s="6">
        <f>J51-$H51</f>
        <v>5401.1</v>
      </c>
      <c r="N51" s="6">
        <f>K51-$H51</f>
        <v>5412.1</v>
      </c>
      <c r="O51" s="6" t="e">
        <f>#REF!-$H51</f>
        <v>#REF!</v>
      </c>
      <c r="Q51" s="14">
        <f t="shared" si="5"/>
        <v>0.99796751722991073</v>
      </c>
      <c r="R51" s="14">
        <f t="shared" si="6"/>
        <v>1</v>
      </c>
      <c r="S51" s="14" t="e">
        <f t="shared" si="11"/>
        <v>#REF!</v>
      </c>
      <c r="T51" s="1"/>
      <c r="U51" s="14">
        <f t="shared" si="8"/>
        <v>4.3040082875129491</v>
      </c>
      <c r="V51" s="14">
        <f t="shared" si="9"/>
        <v>4.3127739262092595</v>
      </c>
      <c r="W51" s="14" t="e">
        <f t="shared" si="10"/>
        <v>#REF!</v>
      </c>
      <c r="X51" s="1"/>
      <c r="Y51" s="1"/>
      <c r="Z51" s="1"/>
      <c r="AA51" s="1"/>
      <c r="AB51" s="1"/>
      <c r="AC51" s="1"/>
    </row>
    <row r="52" spans="1:29" x14ac:dyDescent="0.25">
      <c r="A52" s="9">
        <v>50</v>
      </c>
      <c r="B52" s="2">
        <f t="shared" si="2"/>
        <v>40233.5</v>
      </c>
      <c r="C52" s="2">
        <f t="shared" si="3"/>
        <v>40.233499999999999</v>
      </c>
      <c r="D52" s="2">
        <v>1682.3</v>
      </c>
      <c r="E52" s="1">
        <v>0</v>
      </c>
      <c r="G52" s="2">
        <v>1324.6</v>
      </c>
      <c r="H52" s="5">
        <f t="shared" si="4"/>
        <v>-5342.4</v>
      </c>
      <c r="J52" s="6">
        <f>D52-D51</f>
        <v>1.0999999999999091</v>
      </c>
      <c r="K52" s="6">
        <f>E52-E51</f>
        <v>0</v>
      </c>
      <c r="M52" s="6">
        <f>J52-$H52</f>
        <v>5343.5</v>
      </c>
      <c r="N52" s="6">
        <f>K52-$H52</f>
        <v>5342.4</v>
      </c>
      <c r="O52" s="6" t="e">
        <f>#REF!-$H52</f>
        <v>#REF!</v>
      </c>
      <c r="Q52" s="14">
        <f t="shared" si="5"/>
        <v>1.0002058999700509</v>
      </c>
      <c r="R52" s="14">
        <f t="shared" si="6"/>
        <v>1</v>
      </c>
      <c r="S52" s="14" t="e">
        <f t="shared" si="11"/>
        <v>#REF!</v>
      </c>
      <c r="T52" s="1"/>
      <c r="U52" s="14">
        <f t="shared" si="8"/>
        <v>4.0340480144949424</v>
      </c>
      <c r="V52" s="14">
        <f t="shared" si="9"/>
        <v>4.0332175751170167</v>
      </c>
      <c r="W52" s="14" t="e">
        <f t="shared" si="10"/>
        <v>#REF!</v>
      </c>
      <c r="X52" s="1"/>
      <c r="Y52" s="1"/>
      <c r="Z52" s="1"/>
      <c r="AA52" s="1"/>
      <c r="AB52" s="1"/>
      <c r="AC52" s="1"/>
    </row>
    <row r="53" spans="1:29" x14ac:dyDescent="0.25">
      <c r="A53" s="9">
        <v>51</v>
      </c>
      <c r="B53" s="2">
        <f t="shared" si="2"/>
        <v>41038.17</v>
      </c>
      <c r="C53" s="2">
        <f t="shared" si="3"/>
        <v>41.038170000000001</v>
      </c>
      <c r="D53" s="2">
        <v>1695.2</v>
      </c>
      <c r="E53" s="1">
        <v>0</v>
      </c>
      <c r="G53" s="2">
        <v>1399.8</v>
      </c>
      <c r="H53" s="5">
        <f t="shared" si="4"/>
        <v>-5267.2</v>
      </c>
      <c r="J53" s="6">
        <f>D53-D52</f>
        <v>12.900000000000091</v>
      </c>
      <c r="K53" s="6">
        <f>E53-E52</f>
        <v>0</v>
      </c>
      <c r="M53" s="6">
        <f>J53-$H53</f>
        <v>5280.1</v>
      </c>
      <c r="N53" s="6">
        <f>K53-$H53</f>
        <v>5267.2</v>
      </c>
      <c r="O53" s="6" t="e">
        <f>#REF!-$H53</f>
        <v>#REF!</v>
      </c>
      <c r="Q53" s="14">
        <f t="shared" si="5"/>
        <v>1.0024491190765492</v>
      </c>
      <c r="R53" s="14">
        <f t="shared" si="6"/>
        <v>1</v>
      </c>
      <c r="S53" s="14" t="e">
        <f t="shared" si="11"/>
        <v>#REF!</v>
      </c>
      <c r="T53" s="1"/>
      <c r="U53" s="14">
        <f t="shared" si="8"/>
        <v>3.772038862694671</v>
      </c>
      <c r="V53" s="14">
        <f t="shared" si="9"/>
        <v>3.762823260465781</v>
      </c>
      <c r="W53" s="14" t="e">
        <f t="shared" si="10"/>
        <v>#REF!</v>
      </c>
      <c r="X53" s="1"/>
      <c r="Y53" s="1"/>
      <c r="Z53" s="1"/>
      <c r="AA53" s="1"/>
      <c r="AB53" s="1"/>
      <c r="AC53" s="1"/>
    </row>
    <row r="54" spans="1:29" x14ac:dyDescent="0.25">
      <c r="A54" s="9">
        <v>52</v>
      </c>
      <c r="B54" s="2">
        <f t="shared" si="2"/>
        <v>41842.839999999997</v>
      </c>
      <c r="C54" s="2">
        <f t="shared" si="3"/>
        <v>41.842839999999995</v>
      </c>
      <c r="D54" s="2">
        <v>1719.2</v>
      </c>
      <c r="E54" s="1">
        <v>0</v>
      </c>
      <c r="G54" s="2">
        <v>1480.8</v>
      </c>
      <c r="H54" s="5">
        <f t="shared" si="4"/>
        <v>-5186.2</v>
      </c>
      <c r="J54" s="6">
        <f>D54-D53</f>
        <v>24</v>
      </c>
      <c r="K54" s="6">
        <f>E54-E53</f>
        <v>0</v>
      </c>
      <c r="M54" s="6">
        <f>J54-$H54</f>
        <v>5210.2</v>
      </c>
      <c r="N54" s="6">
        <f>K54-$H54</f>
        <v>5186.2</v>
      </c>
      <c r="O54" s="6" t="e">
        <f>#REF!-$H54</f>
        <v>#REF!</v>
      </c>
      <c r="Q54" s="14">
        <f t="shared" si="5"/>
        <v>1.0046276657282789</v>
      </c>
      <c r="R54" s="14">
        <f t="shared" si="6"/>
        <v>1</v>
      </c>
      <c r="S54" s="14" t="e">
        <f t="shared" si="11"/>
        <v>#REF!</v>
      </c>
      <c r="T54" s="1"/>
      <c r="U54" s="14">
        <f t="shared" si="8"/>
        <v>3.5185035116153429</v>
      </c>
      <c r="V54" s="14">
        <f t="shared" si="9"/>
        <v>3.5022960561858456</v>
      </c>
      <c r="W54" s="14" t="e">
        <f t="shared" si="10"/>
        <v>#REF!</v>
      </c>
      <c r="X54" s="1"/>
      <c r="Y54" s="1"/>
      <c r="Z54" s="1"/>
      <c r="AA54" s="1"/>
      <c r="AB54" s="1"/>
      <c r="AC54" s="1"/>
    </row>
    <row r="55" spans="1:29" x14ac:dyDescent="0.25">
      <c r="A55" s="9">
        <v>53</v>
      </c>
      <c r="B55" s="2">
        <f t="shared" si="2"/>
        <v>42647.509999999995</v>
      </c>
      <c r="C55" s="2">
        <f t="shared" si="3"/>
        <v>42.647509999999997</v>
      </c>
      <c r="D55" s="2">
        <v>1754.1</v>
      </c>
      <c r="E55" s="1">
        <v>0</v>
      </c>
      <c r="G55" s="2">
        <v>1567.8</v>
      </c>
      <c r="H55" s="5">
        <f t="shared" si="4"/>
        <v>-5099.2</v>
      </c>
      <c r="J55" s="6">
        <f>D55-D54</f>
        <v>34.899999999999864</v>
      </c>
      <c r="K55" s="6">
        <f>E55-E54</f>
        <v>0</v>
      </c>
      <c r="M55" s="6">
        <f>J55-$H55</f>
        <v>5134.0999999999995</v>
      </c>
      <c r="N55" s="6">
        <f>K55-$H55</f>
        <v>5099.2</v>
      </c>
      <c r="O55" s="6" t="e">
        <f>#REF!-$H55</f>
        <v>#REF!</v>
      </c>
      <c r="Q55" s="14">
        <f t="shared" si="5"/>
        <v>1.0068442108566049</v>
      </c>
      <c r="R55" s="14">
        <f t="shared" si="6"/>
        <v>1</v>
      </c>
      <c r="S55" s="14" t="e">
        <f t="shared" si="11"/>
        <v>#REF!</v>
      </c>
      <c r="T55" s="1"/>
      <c r="U55" s="14">
        <f t="shared" si="8"/>
        <v>3.2747161627758641</v>
      </c>
      <c r="V55" s="14">
        <f t="shared" si="9"/>
        <v>3.252455670366118</v>
      </c>
      <c r="W55" s="14" t="e">
        <f t="shared" si="10"/>
        <v>#REF!</v>
      </c>
      <c r="X55" s="1"/>
      <c r="Y55" s="1"/>
      <c r="Z55" s="1"/>
      <c r="AA55" s="1"/>
      <c r="AB55" s="1"/>
      <c r="AC55" s="1"/>
    </row>
    <row r="56" spans="1:29" x14ac:dyDescent="0.25">
      <c r="A56" s="9">
        <v>54</v>
      </c>
      <c r="B56" s="2">
        <f t="shared" si="2"/>
        <v>43452.18</v>
      </c>
      <c r="C56" s="2">
        <f t="shared" si="3"/>
        <v>43.452179999999998</v>
      </c>
      <c r="D56" s="2">
        <v>1799.3</v>
      </c>
      <c r="E56" s="1">
        <v>0</v>
      </c>
      <c r="G56" s="2">
        <v>1660.7</v>
      </c>
      <c r="H56" s="5">
        <f t="shared" si="4"/>
        <v>-5006.3</v>
      </c>
      <c r="J56" s="6">
        <f>D56-D55</f>
        <v>45.200000000000045</v>
      </c>
      <c r="K56" s="6">
        <f>E56-E55</f>
        <v>0</v>
      </c>
      <c r="M56" s="6">
        <f>J56-$H56</f>
        <v>5051.5</v>
      </c>
      <c r="N56" s="6">
        <f>K56-$H56</f>
        <v>5006.3</v>
      </c>
      <c r="O56" s="6" t="e">
        <f>#REF!-$H56</f>
        <v>#REF!</v>
      </c>
      <c r="Q56" s="14">
        <f t="shared" si="5"/>
        <v>1.0090286239338433</v>
      </c>
      <c r="R56" s="14">
        <f t="shared" si="6"/>
        <v>1</v>
      </c>
      <c r="S56" s="14" t="e">
        <f t="shared" si="11"/>
        <v>#REF!</v>
      </c>
      <c r="T56" s="1"/>
      <c r="U56" s="14">
        <f t="shared" si="8"/>
        <v>3.0417896067923165</v>
      </c>
      <c r="V56" s="14">
        <f t="shared" si="9"/>
        <v>3.0145721683627387</v>
      </c>
      <c r="W56" s="14" t="e">
        <f t="shared" si="10"/>
        <v>#REF!</v>
      </c>
      <c r="X56" s="1"/>
      <c r="Y56" s="1"/>
      <c r="Z56" s="1"/>
      <c r="AA56" s="1"/>
      <c r="AB56" s="1"/>
      <c r="AC56" s="1"/>
    </row>
    <row r="57" spans="1:29" x14ac:dyDescent="0.25">
      <c r="A57" s="9">
        <v>55</v>
      </c>
      <c r="B57" s="2">
        <f t="shared" si="2"/>
        <v>44256.85</v>
      </c>
      <c r="C57" s="2">
        <f t="shared" si="3"/>
        <v>44.25685</v>
      </c>
      <c r="D57" s="2">
        <v>1854.7</v>
      </c>
      <c r="E57" s="1">
        <v>0</v>
      </c>
      <c r="G57" s="2">
        <v>1760</v>
      </c>
      <c r="H57" s="5">
        <f t="shared" si="4"/>
        <v>-4907</v>
      </c>
      <c r="J57" s="6">
        <f>D57-D56</f>
        <v>55.400000000000091</v>
      </c>
      <c r="K57" s="6">
        <f>E57-E56</f>
        <v>0</v>
      </c>
      <c r="M57" s="6">
        <f>J57-$H57</f>
        <v>4962.3999999999996</v>
      </c>
      <c r="N57" s="6">
        <f>K57-$H57</f>
        <v>4907</v>
      </c>
      <c r="O57" s="6" t="e">
        <f>#REF!-$H57</f>
        <v>#REF!</v>
      </c>
      <c r="Q57" s="14">
        <f t="shared" si="5"/>
        <v>1.0112899938862849</v>
      </c>
      <c r="R57" s="14">
        <f t="shared" si="6"/>
        <v>1</v>
      </c>
      <c r="S57" s="14" t="e">
        <f t="shared" si="11"/>
        <v>#REF!</v>
      </c>
      <c r="T57" s="1"/>
      <c r="U57" s="14">
        <f t="shared" si="8"/>
        <v>2.8195454545454544</v>
      </c>
      <c r="V57" s="14">
        <f t="shared" si="9"/>
        <v>2.7880681818181818</v>
      </c>
      <c r="W57" s="14" t="e">
        <f t="shared" si="10"/>
        <v>#REF!</v>
      </c>
      <c r="X57" s="1"/>
      <c r="Y57" s="1"/>
      <c r="Z57" s="1"/>
      <c r="AA57" s="1"/>
      <c r="AB57" s="1"/>
      <c r="AC57" s="1"/>
    </row>
    <row r="58" spans="1:29" x14ac:dyDescent="0.25">
      <c r="A58" s="9">
        <v>56</v>
      </c>
      <c r="B58" s="2">
        <f t="shared" si="2"/>
        <v>45061.52</v>
      </c>
      <c r="C58" s="2">
        <f t="shared" si="3"/>
        <v>45.061519999999994</v>
      </c>
      <c r="D58" s="2">
        <v>1919.9</v>
      </c>
      <c r="E58" s="1">
        <v>0</v>
      </c>
      <c r="G58" s="2">
        <v>1865.7</v>
      </c>
      <c r="H58" s="5">
        <f t="shared" si="4"/>
        <v>-4801.3</v>
      </c>
      <c r="J58" s="6">
        <f>D58-D57</f>
        <v>65.200000000000045</v>
      </c>
      <c r="K58" s="6">
        <f>E58-E57</f>
        <v>0</v>
      </c>
      <c r="M58" s="6">
        <f>J58-$H58</f>
        <v>4866.5</v>
      </c>
      <c r="N58" s="6">
        <f>K58-$H58</f>
        <v>4801.3</v>
      </c>
      <c r="O58" s="6" t="e">
        <f>#REF!-$H58</f>
        <v>#REF!</v>
      </c>
      <c r="Q58" s="14">
        <f t="shared" si="5"/>
        <v>1.0135796555099661</v>
      </c>
      <c r="R58" s="14">
        <f t="shared" si="6"/>
        <v>1</v>
      </c>
      <c r="S58" s="14" t="e">
        <f t="shared" si="11"/>
        <v>#REF!</v>
      </c>
      <c r="T58" s="1"/>
      <c r="U58" s="14">
        <f t="shared" si="8"/>
        <v>2.6084043522538458</v>
      </c>
      <c r="V58" s="14">
        <f t="shared" si="9"/>
        <v>2.5734576834432117</v>
      </c>
      <c r="W58" s="14" t="e">
        <f t="shared" si="10"/>
        <v>#REF!</v>
      </c>
      <c r="X58" s="1"/>
      <c r="Y58" s="1"/>
      <c r="Z58" s="1"/>
      <c r="AA58" s="1"/>
      <c r="AB58" s="1"/>
      <c r="AC58" s="1"/>
    </row>
    <row r="59" spans="1:29" x14ac:dyDescent="0.25">
      <c r="A59" s="9">
        <v>57</v>
      </c>
      <c r="B59" s="2">
        <f t="shared" si="2"/>
        <v>45866.189999999995</v>
      </c>
      <c r="C59" s="2">
        <f t="shared" si="3"/>
        <v>45.866189999999996</v>
      </c>
      <c r="D59" s="2">
        <v>1994.8</v>
      </c>
      <c r="E59" s="1">
        <v>0</v>
      </c>
      <c r="G59" s="2">
        <v>1978.1</v>
      </c>
      <c r="H59" s="5">
        <f t="shared" si="4"/>
        <v>-4688.8999999999996</v>
      </c>
      <c r="J59" s="6">
        <f>D59-D58</f>
        <v>74.899999999999864</v>
      </c>
      <c r="K59" s="6">
        <f>E59-E58</f>
        <v>0</v>
      </c>
      <c r="M59" s="6">
        <f>J59-$H59</f>
        <v>4763.7999999999993</v>
      </c>
      <c r="N59" s="6">
        <f>K59-$H59</f>
        <v>4688.8999999999996</v>
      </c>
      <c r="O59" s="6" t="e">
        <f>#REF!-$H59</f>
        <v>#REF!</v>
      </c>
      <c r="Q59" s="14">
        <f t="shared" si="5"/>
        <v>1.0159738957964555</v>
      </c>
      <c r="R59" s="14">
        <f t="shared" si="6"/>
        <v>1</v>
      </c>
      <c r="S59" s="14" t="e">
        <f t="shared" si="11"/>
        <v>#REF!</v>
      </c>
      <c r="T59" s="1"/>
      <c r="U59" s="14">
        <f t="shared" si="8"/>
        <v>2.4082705626611394</v>
      </c>
      <c r="V59" s="14">
        <f t="shared" si="9"/>
        <v>2.370405945098832</v>
      </c>
      <c r="W59" s="14" t="e">
        <f t="shared" si="10"/>
        <v>#REF!</v>
      </c>
      <c r="X59" s="1"/>
      <c r="Y59" s="1"/>
      <c r="Z59" s="1"/>
      <c r="AA59" s="1"/>
      <c r="AB59" s="1"/>
      <c r="AC59" s="1"/>
    </row>
    <row r="60" spans="1:29" x14ac:dyDescent="0.25">
      <c r="A60" s="9">
        <v>58</v>
      </c>
      <c r="B60" s="2">
        <f t="shared" si="2"/>
        <v>46670.86</v>
      </c>
      <c r="C60" s="2">
        <f t="shared" si="3"/>
        <v>46.670859999999998</v>
      </c>
      <c r="D60" s="2">
        <v>2079.4</v>
      </c>
      <c r="E60" s="1">
        <v>0</v>
      </c>
      <c r="G60" s="2">
        <v>2097.4</v>
      </c>
      <c r="H60" s="5">
        <f t="shared" si="4"/>
        <v>-4569.6000000000004</v>
      </c>
      <c r="J60" s="6">
        <f>D60-D59</f>
        <v>84.600000000000136</v>
      </c>
      <c r="K60" s="6">
        <f>E60-E59</f>
        <v>0</v>
      </c>
      <c r="M60" s="6">
        <f>J60-$H60</f>
        <v>4654.2000000000007</v>
      </c>
      <c r="N60" s="6">
        <f>K60-$H60</f>
        <v>4569.6000000000004</v>
      </c>
      <c r="O60" s="6" t="e">
        <f>#REF!-$H60</f>
        <v>#REF!</v>
      </c>
      <c r="Q60" s="14">
        <f t="shared" si="5"/>
        <v>1.018513655462185</v>
      </c>
      <c r="R60" s="14">
        <f t="shared" si="6"/>
        <v>1</v>
      </c>
      <c r="S60" s="14" t="e">
        <f t="shared" si="11"/>
        <v>#REF!</v>
      </c>
      <c r="T60" s="1"/>
      <c r="U60" s="14">
        <f t="shared" si="8"/>
        <v>2.2190330885858685</v>
      </c>
      <c r="V60" s="14">
        <f t="shared" si="9"/>
        <v>2.1786974349194241</v>
      </c>
      <c r="W60" s="14" t="e">
        <f t="shared" si="10"/>
        <v>#REF!</v>
      </c>
      <c r="X60" s="1"/>
      <c r="Y60" s="1"/>
      <c r="Z60" s="1"/>
      <c r="AA60" s="1"/>
      <c r="AB60" s="1"/>
      <c r="AC60" s="1"/>
    </row>
    <row r="61" spans="1:29" x14ac:dyDescent="0.25">
      <c r="A61" s="9">
        <v>59</v>
      </c>
      <c r="B61" s="2">
        <f t="shared" si="2"/>
        <v>47475.53</v>
      </c>
      <c r="C61" s="2">
        <f t="shared" si="3"/>
        <v>47.475529999999999</v>
      </c>
      <c r="D61" s="2">
        <v>2173.6</v>
      </c>
      <c r="E61" s="1">
        <v>0</v>
      </c>
      <c r="G61" s="2">
        <v>2224</v>
      </c>
      <c r="H61" s="5">
        <f t="shared" si="4"/>
        <v>-4443</v>
      </c>
      <c r="J61" s="6">
        <f>D61-D60</f>
        <v>94.199999999999818</v>
      </c>
      <c r="K61" s="6">
        <f>E61-E60</f>
        <v>0</v>
      </c>
      <c r="M61" s="6">
        <f>J61-$H61</f>
        <v>4537.2</v>
      </c>
      <c r="N61" s="6">
        <f>K61-$H61</f>
        <v>4443</v>
      </c>
      <c r="O61" s="6" t="e">
        <f>#REF!-$H61</f>
        <v>#REF!</v>
      </c>
      <c r="Q61" s="14">
        <f t="shared" si="5"/>
        <v>1.0212018906144495</v>
      </c>
      <c r="R61" s="14">
        <f t="shared" si="6"/>
        <v>1</v>
      </c>
      <c r="S61" s="14" t="e">
        <f t="shared" si="11"/>
        <v>#REF!</v>
      </c>
      <c r="T61" s="1"/>
      <c r="U61" s="14">
        <f t="shared" si="8"/>
        <v>2.0401079136690647</v>
      </c>
      <c r="V61" s="14">
        <f t="shared" si="9"/>
        <v>1.997751798561151</v>
      </c>
      <c r="W61" s="14" t="e">
        <f t="shared" si="10"/>
        <v>#REF!</v>
      </c>
      <c r="X61" s="1"/>
      <c r="Y61" s="1"/>
      <c r="Z61" s="1"/>
      <c r="AA61" s="1"/>
      <c r="AB61" s="1"/>
      <c r="AC61" s="1"/>
    </row>
    <row r="62" spans="1:29" x14ac:dyDescent="0.25">
      <c r="A62" s="9">
        <v>60</v>
      </c>
      <c r="B62" s="2">
        <f t="shared" si="2"/>
        <v>48280.2</v>
      </c>
      <c r="C62" s="2">
        <f t="shared" si="3"/>
        <v>48.280199999999994</v>
      </c>
      <c r="D62" s="2">
        <v>2277.5</v>
      </c>
      <c r="E62" s="1">
        <v>0</v>
      </c>
      <c r="G62" s="2">
        <v>2358.1</v>
      </c>
      <c r="H62" s="5">
        <f t="shared" si="4"/>
        <v>-4308.8999999999996</v>
      </c>
      <c r="J62" s="6">
        <f>D62-D61</f>
        <v>103.90000000000009</v>
      </c>
      <c r="K62" s="6">
        <f>E62-E61</f>
        <v>0</v>
      </c>
      <c r="M62" s="6">
        <f>J62-$H62</f>
        <v>4412.7999999999993</v>
      </c>
      <c r="N62" s="6">
        <f>K62-$H62</f>
        <v>4308.8999999999996</v>
      </c>
      <c r="O62" s="6" t="e">
        <f>#REF!-$H62</f>
        <v>#REF!</v>
      </c>
      <c r="Q62" s="14">
        <f t="shared" si="5"/>
        <v>1.0241128826382602</v>
      </c>
      <c r="R62" s="14">
        <f t="shared" si="6"/>
        <v>1</v>
      </c>
      <c r="S62" s="14" t="e">
        <f t="shared" si="11"/>
        <v>#REF!</v>
      </c>
      <c r="T62" s="1"/>
      <c r="U62" s="14">
        <f t="shared" si="8"/>
        <v>1.8713370934226705</v>
      </c>
      <c r="V62" s="14">
        <f t="shared" si="9"/>
        <v>1.827276196938213</v>
      </c>
      <c r="W62" s="14" t="e">
        <f t="shared" si="10"/>
        <v>#REF!</v>
      </c>
      <c r="X62" s="1"/>
      <c r="Y62" s="1"/>
      <c r="Z62" s="1"/>
      <c r="AA62" s="1"/>
      <c r="AB62" s="1"/>
      <c r="AC62" s="1"/>
    </row>
    <row r="63" spans="1:29" x14ac:dyDescent="0.25">
      <c r="A63" s="9">
        <v>61</v>
      </c>
      <c r="B63" s="2">
        <f t="shared" si="2"/>
        <v>49084.869999999995</v>
      </c>
      <c r="C63" s="2">
        <f t="shared" si="3"/>
        <v>49.084869999999995</v>
      </c>
      <c r="D63" s="2">
        <v>2391.1999999999998</v>
      </c>
      <c r="E63" s="1">
        <v>0</v>
      </c>
      <c r="G63" s="2">
        <v>2500.1</v>
      </c>
      <c r="H63" s="5">
        <f t="shared" si="4"/>
        <v>-4166.8999999999996</v>
      </c>
      <c r="J63" s="6">
        <f>D63-D62</f>
        <v>113.69999999999982</v>
      </c>
      <c r="K63" s="6">
        <f>E63-E62</f>
        <v>0</v>
      </c>
      <c r="M63" s="6">
        <f>J63-$H63</f>
        <v>4280.5999999999995</v>
      </c>
      <c r="N63" s="6">
        <f>K63-$H63</f>
        <v>4166.8999999999996</v>
      </c>
      <c r="O63" s="6" t="e">
        <f>#REF!-$H63</f>
        <v>#REF!</v>
      </c>
      <c r="Q63" s="14">
        <f t="shared" si="5"/>
        <v>1.0272864719575703</v>
      </c>
      <c r="R63" s="14">
        <f t="shared" si="6"/>
        <v>1</v>
      </c>
      <c r="S63" s="14" t="e">
        <f t="shared" si="11"/>
        <v>#REF!</v>
      </c>
      <c r="T63" s="1"/>
      <c r="U63" s="14">
        <f t="shared" si="8"/>
        <v>1.7121715131394744</v>
      </c>
      <c r="V63" s="14">
        <f t="shared" si="9"/>
        <v>1.6666933322667092</v>
      </c>
      <c r="W63" s="14" t="e">
        <f t="shared" si="10"/>
        <v>#REF!</v>
      </c>
      <c r="X63" s="1"/>
      <c r="Y63" s="1"/>
      <c r="Z63" s="1"/>
      <c r="AA63" s="1"/>
      <c r="AB63" s="1"/>
      <c r="AC63" s="1"/>
    </row>
    <row r="64" spans="1:29" x14ac:dyDescent="0.25">
      <c r="A64" s="9">
        <v>62</v>
      </c>
      <c r="B64" s="2">
        <f t="shared" si="2"/>
        <v>49889.54</v>
      </c>
      <c r="C64" s="2">
        <f t="shared" si="3"/>
        <v>49.889540000000004</v>
      </c>
      <c r="D64" s="2">
        <v>2514.8000000000002</v>
      </c>
      <c r="E64" s="1">
        <v>0</v>
      </c>
      <c r="G64" s="2">
        <v>2650.4</v>
      </c>
      <c r="H64" s="5">
        <f t="shared" si="4"/>
        <v>-4016.6</v>
      </c>
      <c r="J64" s="6">
        <f>D64-D63</f>
        <v>123.60000000000036</v>
      </c>
      <c r="K64" s="6">
        <f>E64-E63</f>
        <v>0</v>
      </c>
      <c r="M64" s="6">
        <f>J64-$H64</f>
        <v>4140.2000000000007</v>
      </c>
      <c r="N64" s="6">
        <f>K64-$H64</f>
        <v>4016.6</v>
      </c>
      <c r="O64" s="6" t="e">
        <f>#REF!-$H64</f>
        <v>#REF!</v>
      </c>
      <c r="Q64" s="14">
        <f t="shared" si="5"/>
        <v>1.0307722949758504</v>
      </c>
      <c r="R64" s="14">
        <f t="shared" si="6"/>
        <v>1</v>
      </c>
      <c r="S64" s="14" t="e">
        <f t="shared" si="11"/>
        <v>#REF!</v>
      </c>
      <c r="T64" s="1"/>
      <c r="U64" s="14">
        <f t="shared" si="8"/>
        <v>1.5621038333836403</v>
      </c>
      <c r="V64" s="14">
        <f t="shared" si="9"/>
        <v>1.5154693631150014</v>
      </c>
      <c r="W64" s="14" t="e">
        <f t="shared" si="10"/>
        <v>#REF!</v>
      </c>
      <c r="X64" s="1"/>
      <c r="Y64" s="1"/>
      <c r="Z64" s="1"/>
      <c r="AA64" s="1"/>
      <c r="AB64" s="1"/>
      <c r="AC64" s="1"/>
    </row>
    <row r="65" spans="1:29" x14ac:dyDescent="0.25">
      <c r="A65" s="9">
        <v>63</v>
      </c>
      <c r="B65" s="2">
        <f t="shared" si="2"/>
        <v>50694.21</v>
      </c>
      <c r="C65" s="2">
        <f t="shared" si="3"/>
        <v>50.694209999999998</v>
      </c>
      <c r="D65" s="2">
        <v>2648.7</v>
      </c>
      <c r="E65" s="1">
        <v>26.369</v>
      </c>
      <c r="G65" s="2">
        <v>2809.4</v>
      </c>
      <c r="H65" s="5">
        <f t="shared" si="4"/>
        <v>-3857.6</v>
      </c>
      <c r="J65" s="6">
        <f>D65-D64</f>
        <v>133.89999999999964</v>
      </c>
      <c r="K65" s="6">
        <f>E65-E64</f>
        <v>26.369</v>
      </c>
      <c r="M65" s="6">
        <f>J65-$H65</f>
        <v>3991.4999999999995</v>
      </c>
      <c r="N65" s="6">
        <f>K65-$H65</f>
        <v>3883.9690000000001</v>
      </c>
      <c r="O65" s="6" t="e">
        <f>#REF!-$H65</f>
        <v>#REF!</v>
      </c>
      <c r="Q65" s="14">
        <f t="shared" si="5"/>
        <v>1.0347107009539609</v>
      </c>
      <c r="R65" s="14">
        <f t="shared" si="6"/>
        <v>1.0068355972625467</v>
      </c>
      <c r="S65" s="14" t="e">
        <f t="shared" si="11"/>
        <v>#REF!</v>
      </c>
      <c r="T65" s="1"/>
      <c r="U65" s="14">
        <f t="shared" si="8"/>
        <v>1.4207659998576205</v>
      </c>
      <c r="V65" s="14">
        <f t="shared" si="9"/>
        <v>1.3824905673809353</v>
      </c>
      <c r="W65" s="14" t="e">
        <f t="shared" si="10"/>
        <v>#REF!</v>
      </c>
      <c r="X65" s="1"/>
      <c r="Y65" s="1"/>
      <c r="Z65" s="1"/>
      <c r="AA65" s="1"/>
      <c r="AB65" s="1"/>
      <c r="AC65" s="1"/>
    </row>
    <row r="66" spans="1:29" x14ac:dyDescent="0.25">
      <c r="A66" s="9">
        <v>64</v>
      </c>
      <c r="B66" s="2">
        <f t="shared" si="2"/>
        <v>51498.879999999997</v>
      </c>
      <c r="C66" s="2">
        <f t="shared" si="3"/>
        <v>51.49888</v>
      </c>
      <c r="D66" s="2">
        <v>2793.2</v>
      </c>
      <c r="E66" s="1">
        <v>93.942999999999998</v>
      </c>
      <c r="G66" s="2">
        <v>2977.7</v>
      </c>
      <c r="H66" s="5">
        <f t="shared" si="4"/>
        <v>-3689.3</v>
      </c>
      <c r="J66" s="6">
        <f>D66-D65</f>
        <v>144.5</v>
      </c>
      <c r="K66" s="6">
        <f>E66-E65</f>
        <v>67.573999999999998</v>
      </c>
      <c r="M66" s="6">
        <f>J66-$H66</f>
        <v>3833.8</v>
      </c>
      <c r="N66" s="6">
        <f>K66-$H66</f>
        <v>3756.8740000000003</v>
      </c>
      <c r="O66" s="6" t="e">
        <f>#REF!-$H66</f>
        <v>#REF!</v>
      </c>
      <c r="Q66" s="14">
        <f t="shared" si="5"/>
        <v>1.0391673217141464</v>
      </c>
      <c r="R66" s="14">
        <f t="shared" si="6"/>
        <v>1.018316211747486</v>
      </c>
      <c r="S66" s="14" t="e">
        <f t="shared" si="11"/>
        <v>#REF!</v>
      </c>
      <c r="T66" s="1"/>
      <c r="U66" s="14">
        <f t="shared" si="8"/>
        <v>1.2875037780837562</v>
      </c>
      <c r="V66" s="14">
        <f t="shared" si="9"/>
        <v>1.2616697451052827</v>
      </c>
      <c r="W66" s="14" t="e">
        <f t="shared" si="10"/>
        <v>#REF!</v>
      </c>
      <c r="X66" s="1"/>
      <c r="Y66" s="1"/>
      <c r="Z66" s="1"/>
      <c r="AA66" s="1"/>
      <c r="AB66" s="1"/>
      <c r="AC66" s="1"/>
    </row>
    <row r="67" spans="1:29" x14ac:dyDescent="0.25">
      <c r="A67" s="9">
        <v>65</v>
      </c>
      <c r="B67" s="2">
        <f t="shared" si="2"/>
        <v>52303.549999999996</v>
      </c>
      <c r="C67" s="2">
        <f t="shared" si="3"/>
        <v>52.303549999999994</v>
      </c>
      <c r="D67" s="2">
        <v>2948.6</v>
      </c>
      <c r="E67" s="1">
        <v>185.76</v>
      </c>
      <c r="G67" s="2">
        <v>3155.7</v>
      </c>
      <c r="H67" s="5">
        <f t="shared" si="4"/>
        <v>-3511.3</v>
      </c>
      <c r="J67" s="6">
        <f>D67-D66</f>
        <v>155.40000000000009</v>
      </c>
      <c r="K67" s="6">
        <f>E67-E66</f>
        <v>91.816999999999993</v>
      </c>
      <c r="M67" s="6">
        <f>J67-$H67</f>
        <v>3666.7000000000003</v>
      </c>
      <c r="N67" s="6">
        <f>K67-$H67</f>
        <v>3603.1170000000002</v>
      </c>
      <c r="O67" s="6" t="e">
        <f>#REF!-$H67</f>
        <v>#REF!</v>
      </c>
      <c r="Q67" s="14">
        <f t="shared" si="5"/>
        <v>1.0442571127502636</v>
      </c>
      <c r="R67" s="14">
        <f t="shared" si="6"/>
        <v>1.0261490046421553</v>
      </c>
      <c r="S67" s="14" t="e">
        <f t="shared" si="11"/>
        <v>#REF!</v>
      </c>
      <c r="T67" s="1"/>
      <c r="U67" s="14">
        <f t="shared" si="8"/>
        <v>1.1619292074658556</v>
      </c>
      <c r="V67" s="14">
        <f t="shared" si="9"/>
        <v>1.1417805875083185</v>
      </c>
      <c r="W67" s="14" t="e">
        <f t="shared" si="10"/>
        <v>#REF!</v>
      </c>
      <c r="X67" s="1"/>
      <c r="Y67" s="1"/>
      <c r="Z67" s="1"/>
      <c r="AA67" s="1"/>
      <c r="AB67" s="1"/>
      <c r="AC67" s="1"/>
    </row>
    <row r="68" spans="1:29" x14ac:dyDescent="0.25">
      <c r="A68" s="9">
        <v>66</v>
      </c>
      <c r="B68" s="2">
        <f t="shared" ref="B68:B82" si="12">804.67*A68</f>
        <v>53108.219999999994</v>
      </c>
      <c r="C68" s="2">
        <f t="shared" ref="C68:C82" si="13">B68/1000</f>
        <v>53.108219999999996</v>
      </c>
      <c r="D68" s="2">
        <v>3115.6</v>
      </c>
      <c r="E68" s="1">
        <v>296.64</v>
      </c>
      <c r="G68" s="2">
        <v>3344.2</v>
      </c>
      <c r="H68" s="5">
        <f t="shared" ref="H68:H82" si="14">G68-6667</f>
        <v>-3322.8</v>
      </c>
      <c r="J68" s="6">
        <f>D68-D67</f>
        <v>167</v>
      </c>
      <c r="K68" s="6">
        <f>E68-E67</f>
        <v>110.88</v>
      </c>
      <c r="M68" s="6">
        <f>J68-$H68</f>
        <v>3489.8</v>
      </c>
      <c r="N68" s="6">
        <f>K68-$H68</f>
        <v>3433.6800000000003</v>
      </c>
      <c r="O68" s="6" t="e">
        <f>#REF!-$H68</f>
        <v>#REF!</v>
      </c>
      <c r="Q68" s="14">
        <f t="shared" ref="Q68:Q82" si="15">ABS(M68)/ABS($H68)</f>
        <v>1.0502588178644516</v>
      </c>
      <c r="R68" s="14">
        <f t="shared" ref="R68:R82" si="16">ABS(N68)/ABS($H68)</f>
        <v>1.0333694474539545</v>
      </c>
      <c r="S68" s="14" t="e">
        <f t="shared" si="11"/>
        <v>#REF!</v>
      </c>
      <c r="T68" s="1"/>
      <c r="U68" s="14">
        <f t="shared" ref="U68:U82" si="17">ABS(M68)/ABS($G68)</f>
        <v>1.0435380659051494</v>
      </c>
      <c r="V68" s="14">
        <f t="shared" ref="V68:V82" si="18">ABS(N68)/ABS($G68)</f>
        <v>1.02675677292028</v>
      </c>
      <c r="W68" s="14" t="e">
        <f t="shared" ref="W68:W82" si="19">ABS(O68)/ABS($G68)</f>
        <v>#REF!</v>
      </c>
      <c r="X68" s="1"/>
      <c r="Y68" s="1"/>
      <c r="Z68" s="1"/>
      <c r="AA68" s="1"/>
      <c r="AB68" s="1"/>
      <c r="AC68" s="1"/>
    </row>
    <row r="69" spans="1:29" x14ac:dyDescent="0.25">
      <c r="A69" s="9">
        <v>67</v>
      </c>
      <c r="B69" s="2">
        <f t="shared" si="12"/>
        <v>53912.89</v>
      </c>
      <c r="C69" s="2">
        <f t="shared" si="13"/>
        <v>53.912889999999997</v>
      </c>
      <c r="D69" s="2">
        <v>3294.7</v>
      </c>
      <c r="E69" s="1">
        <v>425.25</v>
      </c>
      <c r="G69" s="2">
        <v>3543.9</v>
      </c>
      <c r="H69" s="5">
        <f t="shared" si="14"/>
        <v>-3123.1</v>
      </c>
      <c r="J69" s="6">
        <f>D69-D68</f>
        <v>179.09999999999991</v>
      </c>
      <c r="K69" s="6">
        <f>E69-E68</f>
        <v>128.61000000000001</v>
      </c>
      <c r="M69" s="6">
        <f>J69-$H69</f>
        <v>3302.2</v>
      </c>
      <c r="N69" s="6">
        <f>K69-$H69</f>
        <v>3251.71</v>
      </c>
      <c r="O69" s="6" t="e">
        <f>#REF!-$H69</f>
        <v>#REF!</v>
      </c>
      <c r="Q69" s="14">
        <f t="shared" si="15"/>
        <v>1.0573468668950721</v>
      </c>
      <c r="R69" s="14">
        <f t="shared" si="16"/>
        <v>1.0411802375844514</v>
      </c>
      <c r="S69" s="14" t="e">
        <f t="shared" si="11"/>
        <v>#REF!</v>
      </c>
      <c r="T69" s="1"/>
      <c r="U69" s="14">
        <f t="shared" si="17"/>
        <v>0.93179830130647023</v>
      </c>
      <c r="V69" s="14">
        <f t="shared" si="18"/>
        <v>0.91755128530714747</v>
      </c>
      <c r="W69" s="14" t="e">
        <f t="shared" si="19"/>
        <v>#REF!</v>
      </c>
      <c r="X69" s="1"/>
      <c r="Y69" s="1"/>
      <c r="Z69" s="1"/>
      <c r="AA69" s="1"/>
      <c r="AB69" s="1"/>
      <c r="AC69" s="1"/>
    </row>
    <row r="70" spans="1:29" x14ac:dyDescent="0.25">
      <c r="A70" s="9">
        <v>68</v>
      </c>
      <c r="B70" s="2">
        <f t="shared" si="12"/>
        <v>54717.56</v>
      </c>
      <c r="C70" s="2">
        <f t="shared" si="13"/>
        <v>54.717559999999999</v>
      </c>
      <c r="D70" s="2">
        <v>3486.7</v>
      </c>
      <c r="E70" s="1">
        <v>571.13</v>
      </c>
      <c r="G70" s="2">
        <v>3755.5</v>
      </c>
      <c r="H70" s="5">
        <f t="shared" si="14"/>
        <v>-2911.5</v>
      </c>
      <c r="J70" s="6">
        <f>D70-D69</f>
        <v>192</v>
      </c>
      <c r="K70" s="6">
        <f>E70-E69</f>
        <v>145.88</v>
      </c>
      <c r="M70" s="6">
        <f>J70-$H70</f>
        <v>3103.5</v>
      </c>
      <c r="N70" s="6">
        <f>K70-$H70</f>
        <v>3057.38</v>
      </c>
      <c r="O70" s="6" t="e">
        <f>#REF!-$H70</f>
        <v>#REF!</v>
      </c>
      <c r="Q70" s="14">
        <f t="shared" si="15"/>
        <v>1.0659453889747552</v>
      </c>
      <c r="R70" s="14">
        <f t="shared" si="16"/>
        <v>1.050104756998111</v>
      </c>
      <c r="S70" s="14" t="e">
        <f t="shared" si="11"/>
        <v>#REF!</v>
      </c>
      <c r="T70" s="1"/>
      <c r="U70" s="14">
        <f t="shared" si="17"/>
        <v>0.82638796431899875</v>
      </c>
      <c r="V70" s="14">
        <f t="shared" si="18"/>
        <v>0.81410730927972308</v>
      </c>
      <c r="W70" s="14" t="e">
        <f t="shared" si="19"/>
        <v>#REF!</v>
      </c>
      <c r="X70" s="1"/>
      <c r="Y70" s="1"/>
      <c r="Z70" s="1"/>
      <c r="AA70" s="1"/>
      <c r="AB70" s="1"/>
      <c r="AC70" s="1"/>
    </row>
    <row r="71" spans="1:29" x14ac:dyDescent="0.25">
      <c r="A71" s="9">
        <v>69</v>
      </c>
      <c r="B71" s="2">
        <f t="shared" si="12"/>
        <v>55522.229999999996</v>
      </c>
      <c r="C71" s="2">
        <f t="shared" si="13"/>
        <v>55.522229999999993</v>
      </c>
      <c r="D71" s="2">
        <v>3692.4</v>
      </c>
      <c r="E71" s="1">
        <v>734.31</v>
      </c>
      <c r="G71" s="2">
        <v>3980.2</v>
      </c>
      <c r="H71" s="5">
        <f t="shared" si="14"/>
        <v>-2686.8</v>
      </c>
      <c r="J71" s="6">
        <f>D71-D70</f>
        <v>205.70000000000027</v>
      </c>
      <c r="K71" s="6">
        <f>E71-E70</f>
        <v>163.17999999999995</v>
      </c>
      <c r="M71" s="6">
        <f>J71-$H71</f>
        <v>2892.5000000000005</v>
      </c>
      <c r="N71" s="6">
        <f>K71-$H71</f>
        <v>2849.98</v>
      </c>
      <c r="O71" s="6" t="e">
        <f>#REF!-$H71</f>
        <v>#REF!</v>
      </c>
      <c r="Q71" s="14">
        <f t="shared" si="15"/>
        <v>1.0765594759565282</v>
      </c>
      <c r="R71" s="14">
        <f t="shared" si="16"/>
        <v>1.0607339586124758</v>
      </c>
      <c r="S71" s="14" t="e">
        <f t="shared" si="11"/>
        <v>#REF!</v>
      </c>
      <c r="T71" s="1"/>
      <c r="U71" s="14">
        <f t="shared" si="17"/>
        <v>0.72672227526254973</v>
      </c>
      <c r="V71" s="14">
        <f t="shared" si="18"/>
        <v>0.71603939500527614</v>
      </c>
      <c r="W71" s="14" t="e">
        <f t="shared" si="19"/>
        <v>#REF!</v>
      </c>
      <c r="X71" s="1"/>
      <c r="Y71" s="1"/>
      <c r="Z71" s="1"/>
      <c r="AA71" s="1"/>
      <c r="AB71" s="1"/>
      <c r="AC71" s="1"/>
    </row>
    <row r="72" spans="1:29" x14ac:dyDescent="0.25">
      <c r="A72" s="9">
        <v>70</v>
      </c>
      <c r="B72" s="2">
        <f t="shared" si="12"/>
        <v>56326.899999999994</v>
      </c>
      <c r="C72" s="2">
        <f t="shared" si="13"/>
        <v>56.326899999999995</v>
      </c>
      <c r="D72" s="2">
        <v>3913</v>
      </c>
      <c r="E72" s="1">
        <v>915.25</v>
      </c>
      <c r="G72" s="2">
        <v>4219.1000000000004</v>
      </c>
      <c r="H72" s="5">
        <f t="shared" si="14"/>
        <v>-2447.8999999999996</v>
      </c>
      <c r="J72" s="6">
        <f>D72-D71</f>
        <v>220.59999999999991</v>
      </c>
      <c r="K72" s="6">
        <f>E72-E71</f>
        <v>180.94000000000005</v>
      </c>
      <c r="M72" s="6">
        <f>J72-$H72</f>
        <v>2668.4999999999995</v>
      </c>
      <c r="N72" s="6">
        <f>K72-$H72</f>
        <v>2628.8399999999997</v>
      </c>
      <c r="O72" s="6" t="e">
        <f>#REF!-$H72</f>
        <v>#REF!</v>
      </c>
      <c r="Q72" s="14">
        <f t="shared" si="15"/>
        <v>1.0901180603782834</v>
      </c>
      <c r="R72" s="14">
        <f t="shared" si="16"/>
        <v>1.0739164181543364</v>
      </c>
      <c r="S72" s="14" t="e">
        <f t="shared" si="11"/>
        <v>#REF!</v>
      </c>
      <c r="T72" s="1"/>
      <c r="U72" s="14">
        <f t="shared" si="17"/>
        <v>0.63248086084709998</v>
      </c>
      <c r="V72" s="14">
        <f t="shared" si="18"/>
        <v>0.62308075181910816</v>
      </c>
      <c r="W72" s="14" t="e">
        <f t="shared" si="19"/>
        <v>#REF!</v>
      </c>
      <c r="X72" s="1"/>
      <c r="Y72" s="1"/>
      <c r="Z72" s="1"/>
      <c r="AA72" s="1"/>
      <c r="AB72" s="1"/>
      <c r="AC72" s="1"/>
    </row>
    <row r="73" spans="1:29" x14ac:dyDescent="0.25">
      <c r="A73" s="9">
        <v>71</v>
      </c>
      <c r="B73" s="2">
        <f t="shared" si="12"/>
        <v>57131.57</v>
      </c>
      <c r="C73" s="2">
        <f t="shared" si="13"/>
        <v>57.131569999999996</v>
      </c>
      <c r="D73" s="2">
        <v>4149.8</v>
      </c>
      <c r="E73" s="1">
        <v>1114.8</v>
      </c>
      <c r="G73" s="2">
        <v>4473.7</v>
      </c>
      <c r="H73" s="5">
        <f t="shared" si="14"/>
        <v>-2193.3000000000002</v>
      </c>
      <c r="J73" s="6">
        <f>D73-D72</f>
        <v>236.80000000000018</v>
      </c>
      <c r="K73" s="6">
        <f>E73-E72</f>
        <v>199.54999999999995</v>
      </c>
      <c r="M73" s="6">
        <f>J73-$H73</f>
        <v>2430.1000000000004</v>
      </c>
      <c r="N73" s="6">
        <f>K73-$H73</f>
        <v>2392.8500000000004</v>
      </c>
      <c r="O73" s="6" t="e">
        <f>#REF!-$H73</f>
        <v>#REF!</v>
      </c>
      <c r="Q73" s="14">
        <f t="shared" si="15"/>
        <v>1.1079651666438701</v>
      </c>
      <c r="R73" s="14">
        <f t="shared" si="16"/>
        <v>1.0909816258605756</v>
      </c>
      <c r="S73" s="14" t="e">
        <f t="shared" si="11"/>
        <v>#REF!</v>
      </c>
      <c r="T73" s="1"/>
      <c r="U73" s="14">
        <f t="shared" si="17"/>
        <v>0.54319690636385998</v>
      </c>
      <c r="V73" s="14">
        <f t="shared" si="18"/>
        <v>0.53487046516306425</v>
      </c>
      <c r="W73" s="14" t="e">
        <f t="shared" si="19"/>
        <v>#REF!</v>
      </c>
      <c r="X73" s="1"/>
      <c r="Y73" s="1"/>
      <c r="Z73" s="1"/>
      <c r="AA73" s="1"/>
      <c r="AB73" s="1"/>
      <c r="AC73" s="1"/>
    </row>
    <row r="74" spans="1:29" x14ac:dyDescent="0.25">
      <c r="A74" s="9">
        <v>72</v>
      </c>
      <c r="B74" s="2">
        <f t="shared" si="12"/>
        <v>57936.24</v>
      </c>
      <c r="C74" s="2">
        <f t="shared" si="13"/>
        <v>57.936239999999998</v>
      </c>
      <c r="D74" s="2">
        <v>4404.3999999999996</v>
      </c>
      <c r="E74" s="1">
        <v>1334.1</v>
      </c>
      <c r="G74" s="2">
        <v>4745.5</v>
      </c>
      <c r="H74" s="5">
        <f t="shared" si="14"/>
        <v>-1921.5</v>
      </c>
      <c r="J74" s="6">
        <f>D74-D73</f>
        <v>254.59999999999945</v>
      </c>
      <c r="K74" s="6">
        <f>E74-E73</f>
        <v>219.29999999999995</v>
      </c>
      <c r="M74" s="6">
        <f>J74-$H74</f>
        <v>2176.0999999999995</v>
      </c>
      <c r="N74" s="6">
        <f>K74-$H74</f>
        <v>2140.8000000000002</v>
      </c>
      <c r="O74" s="6" t="e">
        <f>#REF!-$H74</f>
        <v>#REF!</v>
      </c>
      <c r="Q74" s="14">
        <f t="shared" si="15"/>
        <v>1.1325006505334372</v>
      </c>
      <c r="R74" s="14">
        <f t="shared" si="16"/>
        <v>1.1141295862607339</v>
      </c>
      <c r="S74" s="14" t="e">
        <f t="shared" si="11"/>
        <v>#REF!</v>
      </c>
      <c r="T74" s="1"/>
      <c r="U74" s="14">
        <f t="shared" si="17"/>
        <v>0.45856074175534706</v>
      </c>
      <c r="V74" s="14">
        <f t="shared" si="18"/>
        <v>0.4511221156885471</v>
      </c>
      <c r="W74" s="14" t="e">
        <f t="shared" si="19"/>
        <v>#REF!</v>
      </c>
      <c r="X74" s="1"/>
      <c r="Y74" s="1"/>
      <c r="Z74" s="1"/>
      <c r="AA74" s="1"/>
      <c r="AB74" s="1"/>
      <c r="AC74" s="1"/>
    </row>
    <row r="75" spans="1:29" x14ac:dyDescent="0.25">
      <c r="A75" s="9">
        <v>73</v>
      </c>
      <c r="B75" s="2">
        <f t="shared" si="12"/>
        <v>58740.909999999996</v>
      </c>
      <c r="C75" s="2">
        <f t="shared" si="13"/>
        <v>58.74091</v>
      </c>
      <c r="D75" s="2">
        <v>4679</v>
      </c>
      <c r="E75" s="1">
        <v>1575.1</v>
      </c>
      <c r="G75" s="2">
        <v>5036.8999999999996</v>
      </c>
      <c r="H75" s="5">
        <f t="shared" si="14"/>
        <v>-1630.1000000000004</v>
      </c>
      <c r="J75" s="6">
        <f>D75-D74</f>
        <v>274.60000000000036</v>
      </c>
      <c r="K75" s="6">
        <f>E75-E74</f>
        <v>241</v>
      </c>
      <c r="M75" s="6">
        <f>J75-$H75</f>
        <v>1904.7000000000007</v>
      </c>
      <c r="N75" s="6">
        <f>K75-$H75</f>
        <v>1871.1000000000004</v>
      </c>
      <c r="O75" s="6" t="e">
        <f>#REF!-$H75</f>
        <v>#REF!</v>
      </c>
      <c r="Q75" s="14">
        <f t="shared" si="15"/>
        <v>1.1684559229495124</v>
      </c>
      <c r="R75" s="14">
        <f t="shared" si="16"/>
        <v>1.1478436905711307</v>
      </c>
      <c r="S75" s="14" t="e">
        <f t="shared" si="11"/>
        <v>#REF!</v>
      </c>
      <c r="T75" s="1"/>
      <c r="U75" s="14">
        <f t="shared" si="17"/>
        <v>0.37814925847247333</v>
      </c>
      <c r="V75" s="14">
        <f t="shared" si="18"/>
        <v>0.37147848875300293</v>
      </c>
      <c r="W75" s="14" t="e">
        <f t="shared" si="19"/>
        <v>#REF!</v>
      </c>
      <c r="X75" s="1"/>
      <c r="Y75" s="1"/>
      <c r="Z75" s="1"/>
      <c r="AA75" s="1"/>
      <c r="AB75" s="1"/>
      <c r="AC75" s="1"/>
    </row>
    <row r="76" spans="1:29" x14ac:dyDescent="0.25">
      <c r="A76" s="9">
        <v>74</v>
      </c>
      <c r="B76" s="2">
        <f t="shared" si="12"/>
        <v>59545.579999999994</v>
      </c>
      <c r="C76" s="2">
        <f t="shared" si="13"/>
        <v>59.545579999999994</v>
      </c>
      <c r="D76" s="2">
        <v>4976.3</v>
      </c>
      <c r="E76" s="1">
        <v>1840.1</v>
      </c>
      <c r="G76" s="2">
        <v>5350.6</v>
      </c>
      <c r="H76" s="5">
        <f t="shared" si="14"/>
        <v>-1316.3999999999996</v>
      </c>
      <c r="J76" s="6">
        <f>D76-D75</f>
        <v>297.30000000000018</v>
      </c>
      <c r="K76" s="6">
        <f>E76-E75</f>
        <v>265</v>
      </c>
      <c r="M76" s="6">
        <f>J76-$H76</f>
        <v>1613.6999999999998</v>
      </c>
      <c r="N76" s="6">
        <f>K76-$H76</f>
        <v>1581.3999999999996</v>
      </c>
      <c r="O76" s="6" t="e">
        <f>#REF!-$H76</f>
        <v>#REF!</v>
      </c>
      <c r="Q76" s="14">
        <f t="shared" si="15"/>
        <v>1.2258432087511397</v>
      </c>
      <c r="R76" s="14">
        <f t="shared" si="16"/>
        <v>1.2013065937405045</v>
      </c>
      <c r="S76" s="14" t="e">
        <f t="shared" si="11"/>
        <v>#REF!</v>
      </c>
      <c r="T76" s="1"/>
      <c r="U76" s="14">
        <f t="shared" si="17"/>
        <v>0.30159234478376251</v>
      </c>
      <c r="V76" s="14">
        <f t="shared" si="18"/>
        <v>0.29555563861996775</v>
      </c>
      <c r="W76" s="14" t="e">
        <f t="shared" si="19"/>
        <v>#REF!</v>
      </c>
      <c r="X76" s="1"/>
      <c r="Y76" s="1"/>
      <c r="Z76" s="1"/>
      <c r="AA76" s="1"/>
      <c r="AB76" s="1"/>
      <c r="AC76" s="1"/>
    </row>
    <row r="77" spans="1:29" x14ac:dyDescent="0.25">
      <c r="A77" s="9">
        <v>75</v>
      </c>
      <c r="B77" s="2">
        <f t="shared" si="12"/>
        <v>60350.25</v>
      </c>
      <c r="C77" s="2">
        <f t="shared" si="13"/>
        <v>60.350250000000003</v>
      </c>
      <c r="D77" s="2">
        <v>5300</v>
      </c>
      <c r="E77" s="1">
        <v>2132.6</v>
      </c>
      <c r="G77" s="2">
        <v>5690.3</v>
      </c>
      <c r="H77" s="5">
        <f t="shared" si="14"/>
        <v>-976.69999999999982</v>
      </c>
      <c r="J77" s="6">
        <f>D77-D76</f>
        <v>323.69999999999982</v>
      </c>
      <c r="K77" s="6">
        <f>E77-E76</f>
        <v>292.5</v>
      </c>
      <c r="M77" s="6">
        <f>J77-$H77</f>
        <v>1300.3999999999996</v>
      </c>
      <c r="N77" s="6">
        <f>K77-$H77</f>
        <v>1269.1999999999998</v>
      </c>
      <c r="O77" s="6" t="e">
        <f>#REF!-$H77</f>
        <v>#REF!</v>
      </c>
      <c r="Q77" s="14">
        <f t="shared" si="15"/>
        <v>1.3314221357632845</v>
      </c>
      <c r="R77" s="14">
        <f t="shared" si="16"/>
        <v>1.2994778335210404</v>
      </c>
      <c r="S77" s="14" t="e">
        <f t="shared" si="11"/>
        <v>#REF!</v>
      </c>
      <c r="T77" s="1"/>
      <c r="U77" s="14">
        <f t="shared" si="17"/>
        <v>0.228529251533311</v>
      </c>
      <c r="V77" s="14">
        <f t="shared" si="18"/>
        <v>0.22304623657803627</v>
      </c>
      <c r="W77" s="14" t="e">
        <f t="shared" si="19"/>
        <v>#REF!</v>
      </c>
      <c r="X77" s="1"/>
      <c r="Y77" s="1"/>
      <c r="Z77" s="1"/>
      <c r="AA77" s="1"/>
      <c r="AB77" s="1"/>
      <c r="AC77" s="1"/>
    </row>
    <row r="78" spans="1:29" x14ac:dyDescent="0.25">
      <c r="A78" s="9">
        <v>76</v>
      </c>
      <c r="B78" s="2">
        <f t="shared" si="12"/>
        <v>61154.92</v>
      </c>
      <c r="C78" s="2">
        <f t="shared" si="13"/>
        <v>61.154919999999997</v>
      </c>
      <c r="D78" s="2">
        <v>5655.1</v>
      </c>
      <c r="E78" s="1">
        <v>2457.4</v>
      </c>
      <c r="G78" s="2">
        <v>6061.2</v>
      </c>
      <c r="H78" s="5">
        <f t="shared" si="14"/>
        <v>-605.80000000000018</v>
      </c>
      <c r="J78" s="6">
        <f>D78-D77</f>
        <v>355.10000000000036</v>
      </c>
      <c r="K78" s="6">
        <f>E78-E77</f>
        <v>324.80000000000018</v>
      </c>
      <c r="M78" s="6">
        <f>J78-$H78</f>
        <v>960.90000000000055</v>
      </c>
      <c r="N78" s="6">
        <f>K78-$H78</f>
        <v>930.60000000000036</v>
      </c>
      <c r="O78" s="6" t="e">
        <f>#REF!-$H78</f>
        <v>#REF!</v>
      </c>
      <c r="Q78" s="14">
        <f t="shared" si="15"/>
        <v>1.5861670518322883</v>
      </c>
      <c r="R78" s="14">
        <f t="shared" si="16"/>
        <v>1.5361505447342358</v>
      </c>
      <c r="S78" s="14" t="e">
        <f t="shared" si="11"/>
        <v>#REF!</v>
      </c>
      <c r="T78" s="1"/>
      <c r="U78" s="14">
        <f t="shared" si="17"/>
        <v>0.15853296376955067</v>
      </c>
      <c r="V78" s="14">
        <f t="shared" si="18"/>
        <v>0.15353395367254016</v>
      </c>
      <c r="W78" s="14" t="e">
        <f t="shared" si="19"/>
        <v>#REF!</v>
      </c>
      <c r="X78" s="1"/>
      <c r="Y78" s="1"/>
      <c r="Z78" s="1"/>
      <c r="AA78" s="1"/>
      <c r="AB78" s="1"/>
      <c r="AC78" s="1"/>
    </row>
    <row r="79" spans="1:29" x14ac:dyDescent="0.25">
      <c r="A79" s="9">
        <v>77</v>
      </c>
      <c r="B79" s="2">
        <f t="shared" si="12"/>
        <v>61959.59</v>
      </c>
      <c r="C79" s="2">
        <f t="shared" si="13"/>
        <v>61.959589999999999</v>
      </c>
      <c r="D79" s="2">
        <v>6049.3</v>
      </c>
      <c r="E79" s="1">
        <v>2822</v>
      </c>
      <c r="G79" s="2">
        <v>6471.1</v>
      </c>
      <c r="H79" s="5">
        <f t="shared" si="14"/>
        <v>-195.89999999999964</v>
      </c>
      <c r="J79" s="6">
        <f>D79-D78</f>
        <v>394.19999999999982</v>
      </c>
      <c r="K79" s="6">
        <f>E79-E78</f>
        <v>364.59999999999991</v>
      </c>
      <c r="M79" s="6">
        <f>J79-$H79</f>
        <v>590.09999999999945</v>
      </c>
      <c r="N79" s="6">
        <f>K79-$H79</f>
        <v>560.49999999999955</v>
      </c>
      <c r="O79" s="6" t="e">
        <f>#REF!-$H79</f>
        <v>#REF!</v>
      </c>
      <c r="Q79" s="14">
        <f t="shared" si="15"/>
        <v>3.0122511485451788</v>
      </c>
      <c r="R79" s="14">
        <f t="shared" si="16"/>
        <v>2.8611536498213406</v>
      </c>
      <c r="S79" s="14" t="e">
        <f t="shared" si="11"/>
        <v>#REF!</v>
      </c>
      <c r="T79" s="1"/>
      <c r="U79" s="14">
        <f t="shared" si="17"/>
        <v>9.1190060422493766E-2</v>
      </c>
      <c r="V79" s="14">
        <f t="shared" si="18"/>
        <v>8.6615876744293788E-2</v>
      </c>
      <c r="W79" s="14" t="e">
        <f t="shared" si="19"/>
        <v>#REF!</v>
      </c>
      <c r="X79" s="1"/>
      <c r="Y79" s="1"/>
      <c r="Z79" s="1"/>
      <c r="AA79" s="1"/>
      <c r="AB79" s="1"/>
      <c r="AC79" s="1"/>
    </row>
    <row r="80" spans="1:29" x14ac:dyDescent="0.25">
      <c r="A80" s="9">
        <v>78</v>
      </c>
      <c r="B80" s="2">
        <f t="shared" si="12"/>
        <v>62764.259999999995</v>
      </c>
      <c r="C80" s="2">
        <f t="shared" si="13"/>
        <v>62.764259999999993</v>
      </c>
      <c r="D80" s="2">
        <v>6495.4</v>
      </c>
      <c r="E80" s="1">
        <v>3239</v>
      </c>
      <c r="G80" s="2">
        <v>6932.7</v>
      </c>
      <c r="H80" s="5">
        <f t="shared" si="14"/>
        <v>265.69999999999982</v>
      </c>
      <c r="J80" s="6">
        <f>D80-D79</f>
        <v>446.09999999999945</v>
      </c>
      <c r="K80" s="6">
        <f>E80-E79</f>
        <v>417</v>
      </c>
      <c r="M80" s="6">
        <f>J80-$H80</f>
        <v>180.39999999999964</v>
      </c>
      <c r="N80" s="6">
        <f>K80-$H80</f>
        <v>151.30000000000018</v>
      </c>
      <c r="O80" s="6" t="e">
        <f>#REF!-$H80</f>
        <v>#REF!</v>
      </c>
      <c r="Q80" s="14">
        <f t="shared" si="15"/>
        <v>0.67896123447497092</v>
      </c>
      <c r="R80" s="14">
        <f t="shared" si="16"/>
        <v>0.56943921716221413</v>
      </c>
      <c r="S80" s="14" t="e">
        <f t="shared" si="11"/>
        <v>#REF!</v>
      </c>
      <c r="T80" s="1"/>
      <c r="U80" s="14">
        <f t="shared" si="17"/>
        <v>2.6021607743014936E-2</v>
      </c>
      <c r="V80" s="14">
        <f t="shared" si="18"/>
        <v>2.1824108933027563E-2</v>
      </c>
      <c r="W80" s="14" t="e">
        <f t="shared" si="19"/>
        <v>#REF!</v>
      </c>
      <c r="X80" s="1"/>
      <c r="Y80" s="1"/>
      <c r="Z80" s="1"/>
      <c r="AA80" s="1"/>
      <c r="AB80" s="1"/>
      <c r="AC80" s="1"/>
    </row>
    <row r="81" spans="1:29" x14ac:dyDescent="0.25">
      <c r="A81" s="9">
        <v>79</v>
      </c>
      <c r="B81" s="2">
        <f t="shared" si="12"/>
        <v>63568.93</v>
      </c>
      <c r="C81" s="2">
        <f t="shared" si="13"/>
        <v>63.568930000000002</v>
      </c>
      <c r="D81" s="2">
        <v>7022.1</v>
      </c>
      <c r="E81" s="1">
        <v>3736.9</v>
      </c>
      <c r="G81" s="2">
        <v>7474.8</v>
      </c>
      <c r="H81" s="5">
        <f t="shared" si="14"/>
        <v>807.80000000000018</v>
      </c>
      <c r="J81" s="6">
        <f>D81-D80</f>
        <v>526.70000000000073</v>
      </c>
      <c r="K81" s="6">
        <f>E81-E80</f>
        <v>497.90000000000009</v>
      </c>
      <c r="M81" s="6">
        <f>J81-$H81</f>
        <v>-281.09999999999945</v>
      </c>
      <c r="N81" s="6">
        <f>K81-$H81</f>
        <v>-309.90000000000009</v>
      </c>
      <c r="O81" s="6" t="e">
        <f>#REF!-$H81</f>
        <v>#REF!</v>
      </c>
      <c r="Q81" s="14">
        <f t="shared" si="15"/>
        <v>0.34798217380539664</v>
      </c>
      <c r="R81" s="14">
        <f t="shared" si="16"/>
        <v>0.38363456301064625</v>
      </c>
      <c r="S81" s="14" t="e">
        <f t="shared" si="11"/>
        <v>#REF!</v>
      </c>
      <c r="T81" s="1"/>
      <c r="U81" s="14">
        <f t="shared" si="17"/>
        <v>3.7606357360731986E-2</v>
      </c>
      <c r="V81" s="14">
        <f t="shared" si="18"/>
        <v>4.1459303258950087E-2</v>
      </c>
      <c r="W81" s="14" t="e">
        <f t="shared" si="19"/>
        <v>#REF!</v>
      </c>
      <c r="X81" s="1"/>
      <c r="Y81" s="1"/>
      <c r="Z81" s="1"/>
      <c r="AA81" s="1"/>
      <c r="AB81" s="1"/>
      <c r="AC81" s="1"/>
    </row>
    <row r="82" spans="1:29" x14ac:dyDescent="0.25">
      <c r="A82" s="9">
        <v>80</v>
      </c>
      <c r="B82" s="2">
        <f t="shared" si="12"/>
        <v>64373.599999999999</v>
      </c>
      <c r="C82" s="2">
        <f t="shared" si="13"/>
        <v>64.373599999999996</v>
      </c>
      <c r="D82" s="2">
        <v>7890.4</v>
      </c>
      <c r="E82" s="1">
        <v>4576.5</v>
      </c>
      <c r="G82" s="2">
        <v>8358.4</v>
      </c>
      <c r="H82" s="5">
        <f t="shared" si="14"/>
        <v>1691.3999999999996</v>
      </c>
      <c r="J82" s="6">
        <f>D82-D81</f>
        <v>868.29999999999927</v>
      </c>
      <c r="K82" s="6">
        <f>E82-E81</f>
        <v>839.59999999999991</v>
      </c>
      <c r="M82" s="6">
        <f>J82-$H82</f>
        <v>-823.10000000000036</v>
      </c>
      <c r="N82" s="6">
        <f>K82-$H82</f>
        <v>-851.79999999999973</v>
      </c>
      <c r="O82" s="6" t="e">
        <f>#REF!-$H82</f>
        <v>#REF!</v>
      </c>
      <c r="Q82" s="14">
        <f t="shared" si="15"/>
        <v>0.48663828780891599</v>
      </c>
      <c r="R82" s="14">
        <f t="shared" si="16"/>
        <v>0.50360647983918638</v>
      </c>
      <c r="S82" s="14" t="e">
        <f t="shared" si="11"/>
        <v>#REF!</v>
      </c>
      <c r="T82" s="1"/>
      <c r="U82" s="14">
        <f t="shared" si="17"/>
        <v>9.8475784839203717E-2</v>
      </c>
      <c r="V82" s="14">
        <f t="shared" si="18"/>
        <v>0.10190945635528328</v>
      </c>
      <c r="W82" s="14" t="e">
        <f t="shared" si="19"/>
        <v>#REF!</v>
      </c>
      <c r="X82" s="1"/>
      <c r="Y82" s="1"/>
      <c r="Z82" s="1"/>
      <c r="AA82" s="1"/>
      <c r="AB82" s="1"/>
      <c r="AC82" s="1"/>
    </row>
    <row r="83" spans="1:29" x14ac:dyDescent="0.25">
      <c r="T83" s="1"/>
      <c r="V83" s="1"/>
      <c r="W83" s="1"/>
      <c r="X83" s="1"/>
      <c r="Y83" s="1"/>
      <c r="Z83" s="1"/>
      <c r="AA83" s="1"/>
      <c r="AB83" s="1"/>
      <c r="AC83" s="1"/>
    </row>
    <row r="84" spans="1:29" x14ac:dyDescent="0.25">
      <c r="C84" s="4" t="s">
        <v>4</v>
      </c>
      <c r="D84" s="2">
        <f>20000-D82</f>
        <v>12109.6</v>
      </c>
      <c r="T84" s="1"/>
      <c r="V84" s="1"/>
      <c r="W84" s="1"/>
      <c r="X84" s="1"/>
      <c r="Y84" s="1"/>
      <c r="Z84" s="1"/>
      <c r="AA84" s="1"/>
      <c r="AB84" s="1"/>
      <c r="AC84" s="1"/>
    </row>
    <row r="85" spans="1:29" x14ac:dyDescent="0.25">
      <c r="D85" s="2" t="s">
        <v>0</v>
      </c>
      <c r="E85" s="4"/>
    </row>
    <row r="86" spans="1:29" x14ac:dyDescent="0.25">
      <c r="C86" t="s">
        <v>5</v>
      </c>
      <c r="D86" s="2">
        <f>100*(D84/20000)</f>
        <v>60.548000000000002</v>
      </c>
      <c r="E86" s="5"/>
    </row>
    <row r="87" spans="1:29" x14ac:dyDescent="0.25">
      <c r="C87" s="4" t="s">
        <v>6</v>
      </c>
      <c r="D87" s="2">
        <f>100*(D84/2026)</f>
        <v>597.70977295162891</v>
      </c>
      <c r="E87" s="6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204"/>
  <sheetViews>
    <sheetView workbookViewId="0">
      <selection activeCell="G17" sqref="G17"/>
    </sheetView>
  </sheetViews>
  <sheetFormatPr defaultRowHeight="15" x14ac:dyDescent="0.25"/>
  <cols>
    <col min="2" max="2" width="13.5703125" customWidth="1"/>
    <col min="3" max="3" width="13.7109375" customWidth="1"/>
    <col min="4" max="4" width="13" customWidth="1"/>
    <col min="5" max="5" width="15.5703125" customWidth="1"/>
    <col min="6" max="6" width="15.7109375" customWidth="1"/>
    <col min="7" max="7" width="16.28515625" customWidth="1"/>
    <col min="8" max="8" width="17.42578125" customWidth="1"/>
    <col min="9" max="10" width="13.42578125" style="2" customWidth="1"/>
    <col min="11" max="11" width="9.5703125" style="2" bestFit="1" customWidth="1"/>
  </cols>
  <sheetData>
    <row r="1" spans="2:17" x14ac:dyDescent="0.25">
      <c r="B1" t="s">
        <v>16</v>
      </c>
      <c r="L1" s="1"/>
      <c r="M1" s="1"/>
      <c r="N1" s="1"/>
      <c r="O1" s="1"/>
      <c r="P1" s="1"/>
      <c r="Q1" s="1"/>
    </row>
    <row r="2" spans="2:17" x14ac:dyDescent="0.25">
      <c r="B2" t="s">
        <v>24</v>
      </c>
      <c r="L2" s="1"/>
      <c r="M2" s="1"/>
      <c r="N2" s="1"/>
      <c r="O2" s="1"/>
      <c r="P2" s="1"/>
      <c r="Q2" s="1"/>
    </row>
    <row r="3" spans="2:17" ht="30" x14ac:dyDescent="0.25">
      <c r="B3" t="s">
        <v>17</v>
      </c>
      <c r="C3" s="16" t="s">
        <v>18</v>
      </c>
      <c r="D3" s="16" t="s">
        <v>26</v>
      </c>
      <c r="E3" s="16" t="s">
        <v>25</v>
      </c>
      <c r="F3" s="16"/>
      <c r="H3" s="1" t="s">
        <v>19</v>
      </c>
      <c r="I3" s="18" t="s">
        <v>21</v>
      </c>
      <c r="J3" s="17" t="s">
        <v>20</v>
      </c>
      <c r="L3" s="1"/>
      <c r="M3" s="1"/>
      <c r="N3" s="1"/>
      <c r="O3" s="1"/>
      <c r="P3" s="1"/>
      <c r="Q3" s="1"/>
    </row>
    <row r="4" spans="2:17" x14ac:dyDescent="0.25">
      <c r="B4" s="1">
        <v>1</v>
      </c>
      <c r="C4" s="9">
        <f>(B4-1)/365.25</f>
        <v>0</v>
      </c>
      <c r="D4" s="2">
        <v>8358.4208999999992</v>
      </c>
      <c r="E4" s="2">
        <v>1078.5558000000001</v>
      </c>
      <c r="F4" s="2"/>
      <c r="G4" s="1"/>
      <c r="H4" s="2">
        <f>D4-21691</f>
        <v>-13332.579100000001</v>
      </c>
      <c r="I4" s="2">
        <f>21691-D204</f>
        <v>17114.456099999999</v>
      </c>
      <c r="J4" s="14">
        <f>H4/$I$4</f>
        <v>-0.77902441199986494</v>
      </c>
      <c r="L4" s="1"/>
      <c r="M4" s="1"/>
      <c r="N4" s="1"/>
      <c r="O4" s="1"/>
      <c r="P4" s="1"/>
      <c r="Q4" s="1"/>
    </row>
    <row r="5" spans="2:17" x14ac:dyDescent="0.25">
      <c r="B5" s="1">
        <v>366.25</v>
      </c>
      <c r="C5" s="9">
        <f>(B5-1)/365.25</f>
        <v>1</v>
      </c>
      <c r="D5" s="2">
        <v>8232.3994000000002</v>
      </c>
      <c r="E5" s="2">
        <v>963.91138000000001</v>
      </c>
      <c r="F5" s="2"/>
      <c r="G5" s="1"/>
      <c r="H5" s="2">
        <f t="shared" ref="H5:H68" si="0">D5-21691</f>
        <v>-13458.6006</v>
      </c>
      <c r="J5" s="14">
        <f t="shared" ref="J5:J68" si="1">H5/$I$4</f>
        <v>-0.78638786540227823</v>
      </c>
      <c r="L5" s="1"/>
      <c r="M5" s="1"/>
      <c r="N5" s="1"/>
      <c r="O5" s="1"/>
      <c r="P5" s="1"/>
      <c r="Q5" s="1"/>
    </row>
    <row r="6" spans="2:17" x14ac:dyDescent="0.25">
      <c r="B6" s="1">
        <v>731.5</v>
      </c>
      <c r="C6" s="9">
        <f t="shared" ref="C6:C69" si="2">(B6-1)/365.25</f>
        <v>2</v>
      </c>
      <c r="D6" s="2">
        <v>7990.9834000000001</v>
      </c>
      <c r="E6" s="2">
        <v>750.37591999999995</v>
      </c>
      <c r="F6" s="2"/>
      <c r="G6" s="1"/>
      <c r="H6" s="2">
        <f t="shared" si="0"/>
        <v>-13700.016599999999</v>
      </c>
      <c r="J6" s="14">
        <f t="shared" si="1"/>
        <v>-0.80049383515027395</v>
      </c>
      <c r="L6" s="1"/>
      <c r="M6" s="1"/>
      <c r="N6" s="1"/>
      <c r="O6" s="1"/>
      <c r="P6" s="1"/>
      <c r="Q6" s="1"/>
    </row>
    <row r="7" spans="2:17" x14ac:dyDescent="0.25">
      <c r="B7" s="1">
        <v>1096.75</v>
      </c>
      <c r="C7" s="9">
        <f t="shared" si="2"/>
        <v>3</v>
      </c>
      <c r="D7" s="2">
        <v>7697.2489999999998</v>
      </c>
      <c r="E7" s="2">
        <v>498.10953000000001</v>
      </c>
      <c r="F7" s="2"/>
      <c r="G7" s="1"/>
      <c r="H7" s="2">
        <f t="shared" si="0"/>
        <v>-13993.751</v>
      </c>
      <c r="J7" s="14">
        <f t="shared" si="1"/>
        <v>-0.81765677613324805</v>
      </c>
      <c r="L7" s="1"/>
      <c r="M7" s="1"/>
      <c r="N7" s="1"/>
      <c r="O7" s="1"/>
      <c r="P7" s="1"/>
      <c r="Q7" s="1"/>
    </row>
    <row r="8" spans="2:17" x14ac:dyDescent="0.25">
      <c r="B8" s="1">
        <v>1462</v>
      </c>
      <c r="C8" s="9">
        <f t="shared" si="2"/>
        <v>4</v>
      </c>
      <c r="D8" s="2">
        <v>7398.9408999999996</v>
      </c>
      <c r="E8" s="2">
        <v>249.30538999999999</v>
      </c>
      <c r="F8" s="2"/>
      <c r="G8" s="1"/>
      <c r="H8" s="2">
        <f t="shared" si="0"/>
        <v>-14292.0591</v>
      </c>
      <c r="J8" s="14">
        <f t="shared" si="1"/>
        <v>-0.83508695902991625</v>
      </c>
      <c r="L8" s="1"/>
      <c r="M8" s="1"/>
      <c r="N8" s="1"/>
      <c r="O8" s="1"/>
      <c r="P8" s="1"/>
      <c r="Q8" s="1"/>
    </row>
    <row r="9" spans="2:17" x14ac:dyDescent="0.25">
      <c r="B9" s="1">
        <v>1827.25</v>
      </c>
      <c r="C9" s="9">
        <f t="shared" si="2"/>
        <v>5</v>
      </c>
      <c r="D9" s="2">
        <v>7119.5366000000004</v>
      </c>
      <c r="E9" s="2">
        <v>22.65971</v>
      </c>
      <c r="F9" s="2"/>
      <c r="G9" s="1"/>
      <c r="H9" s="2">
        <f t="shared" si="0"/>
        <v>-14571.463400000001</v>
      </c>
      <c r="J9" s="14">
        <f t="shared" si="1"/>
        <v>-0.85141259031889427</v>
      </c>
      <c r="L9" s="1"/>
      <c r="M9" s="1"/>
      <c r="N9" s="1"/>
      <c r="O9" s="1"/>
      <c r="P9" s="1"/>
      <c r="Q9" s="1"/>
    </row>
    <row r="10" spans="2:17" x14ac:dyDescent="0.25">
      <c r="B10" s="1">
        <v>2192.5</v>
      </c>
      <c r="C10" s="9">
        <f t="shared" si="2"/>
        <v>6</v>
      </c>
      <c r="D10" s="2">
        <v>7025.4731000000002</v>
      </c>
      <c r="E10" s="2">
        <v>0</v>
      </c>
      <c r="F10" s="2"/>
      <c r="G10" s="1"/>
      <c r="H10" s="2">
        <f t="shared" si="0"/>
        <v>-14665.526900000001</v>
      </c>
      <c r="J10" s="14">
        <f t="shared" si="1"/>
        <v>-0.85690873343033092</v>
      </c>
      <c r="L10" s="1"/>
      <c r="M10" s="1"/>
      <c r="N10" s="1"/>
      <c r="O10" s="1"/>
      <c r="P10" s="1"/>
      <c r="Q10" s="1"/>
    </row>
    <row r="11" spans="2:17" x14ac:dyDescent="0.25">
      <c r="B11" s="1">
        <v>2557.75</v>
      </c>
      <c r="C11" s="9">
        <f t="shared" si="2"/>
        <v>7</v>
      </c>
      <c r="D11" s="2">
        <v>6962.4492</v>
      </c>
      <c r="E11" s="2">
        <v>0</v>
      </c>
      <c r="F11" s="2"/>
      <c r="G11" s="1"/>
      <c r="H11" s="2">
        <f t="shared" si="0"/>
        <v>-14728.550800000001</v>
      </c>
      <c r="J11" s="14">
        <f t="shared" si="1"/>
        <v>-0.86059122848782799</v>
      </c>
      <c r="L11" s="1"/>
      <c r="M11" s="1"/>
      <c r="N11" s="1"/>
      <c r="O11" s="1"/>
      <c r="P11" s="1"/>
      <c r="Q11" s="1"/>
    </row>
    <row r="12" spans="2:17" x14ac:dyDescent="0.25">
      <c r="B12" s="1">
        <v>2923</v>
      </c>
      <c r="C12" s="9">
        <f t="shared" si="2"/>
        <v>8</v>
      </c>
      <c r="D12" s="2">
        <v>6905.3062</v>
      </c>
      <c r="E12" s="2">
        <v>0</v>
      </c>
      <c r="F12" s="2"/>
      <c r="G12" s="1"/>
      <c r="H12" s="2">
        <f t="shared" si="0"/>
        <v>-14785.693800000001</v>
      </c>
      <c r="J12" s="14">
        <f t="shared" si="1"/>
        <v>-0.86393010175765983</v>
      </c>
      <c r="L12" s="1"/>
      <c r="M12" s="1"/>
      <c r="N12" s="1"/>
      <c r="O12" s="1"/>
      <c r="P12" s="1"/>
      <c r="Q12" s="1"/>
    </row>
    <row r="13" spans="2:17" x14ac:dyDescent="0.25">
      <c r="B13" s="1">
        <v>3288.25</v>
      </c>
      <c r="C13" s="9">
        <f t="shared" si="2"/>
        <v>9</v>
      </c>
      <c r="D13" s="2">
        <v>6851.835</v>
      </c>
      <c r="E13" s="2">
        <v>0</v>
      </c>
      <c r="F13" s="2"/>
      <c r="G13" s="1"/>
      <c r="H13" s="2">
        <f t="shared" si="0"/>
        <v>-14839.165000000001</v>
      </c>
      <c r="J13" s="14">
        <f t="shared" si="1"/>
        <v>-0.86705443125358805</v>
      </c>
      <c r="L13" s="1"/>
      <c r="M13" s="1"/>
      <c r="N13" s="1"/>
      <c r="O13" s="1"/>
      <c r="P13" s="1"/>
      <c r="Q13" s="1"/>
    </row>
    <row r="14" spans="2:17" x14ac:dyDescent="0.25">
      <c r="B14" s="1">
        <v>3653.5</v>
      </c>
      <c r="C14" s="9">
        <f t="shared" si="2"/>
        <v>10</v>
      </c>
      <c r="D14" s="2">
        <v>6805.4141</v>
      </c>
      <c r="E14" s="2">
        <v>0</v>
      </c>
      <c r="F14" s="2"/>
      <c r="G14" s="1"/>
      <c r="H14" s="2">
        <f t="shared" si="0"/>
        <v>-14885.5859</v>
      </c>
      <c r="J14" s="14">
        <f t="shared" si="1"/>
        <v>-0.86976681076064111</v>
      </c>
      <c r="L14" s="1"/>
      <c r="M14" s="1"/>
      <c r="N14" s="1"/>
      <c r="O14" s="1"/>
      <c r="P14" s="1"/>
      <c r="Q14" s="1"/>
    </row>
    <row r="15" spans="2:17" x14ac:dyDescent="0.25">
      <c r="B15" s="1">
        <v>4018.75</v>
      </c>
      <c r="C15" s="9">
        <f t="shared" si="2"/>
        <v>11</v>
      </c>
      <c r="D15" s="2">
        <v>6758.2431999999999</v>
      </c>
      <c r="E15" s="2">
        <v>0</v>
      </c>
      <c r="F15" s="2"/>
      <c r="G15" s="1"/>
      <c r="H15" s="2">
        <f t="shared" si="0"/>
        <v>-14932.756799999999</v>
      </c>
      <c r="J15" s="14">
        <f t="shared" si="1"/>
        <v>-0.87252301286980427</v>
      </c>
      <c r="L15" s="1"/>
      <c r="M15" s="1"/>
      <c r="N15" s="1"/>
      <c r="O15" s="1"/>
      <c r="P15" s="1"/>
      <c r="Q15" s="1"/>
    </row>
    <row r="16" spans="2:17" x14ac:dyDescent="0.25">
      <c r="B16" s="1">
        <v>4384</v>
      </c>
      <c r="C16" s="9">
        <f t="shared" si="2"/>
        <v>12</v>
      </c>
      <c r="D16" s="2">
        <v>6717.4888000000001</v>
      </c>
      <c r="E16" s="2">
        <v>0</v>
      </c>
      <c r="F16" s="2"/>
      <c r="G16" s="1"/>
      <c r="H16" s="2">
        <f t="shared" si="0"/>
        <v>-14973.511200000001</v>
      </c>
      <c r="J16" s="14">
        <f t="shared" si="1"/>
        <v>-0.87490429801038205</v>
      </c>
      <c r="L16" s="1"/>
      <c r="M16" s="1"/>
      <c r="N16" s="1"/>
      <c r="O16" s="1"/>
      <c r="P16" s="1"/>
      <c r="Q16" s="1"/>
    </row>
    <row r="17" spans="2:17" x14ac:dyDescent="0.25">
      <c r="B17" s="1">
        <v>4749.25</v>
      </c>
      <c r="C17" s="9">
        <f t="shared" si="2"/>
        <v>13</v>
      </c>
      <c r="D17" s="2">
        <v>6676.9521000000004</v>
      </c>
      <c r="E17" s="2">
        <v>0</v>
      </c>
      <c r="F17" s="2"/>
      <c r="G17" s="1"/>
      <c r="H17" s="2">
        <f t="shared" si="0"/>
        <v>-15014.0479</v>
      </c>
      <c r="J17" s="14">
        <f t="shared" si="1"/>
        <v>-0.87727286291032058</v>
      </c>
      <c r="L17" s="1"/>
      <c r="M17" s="1"/>
      <c r="N17" s="1"/>
      <c r="O17" s="1"/>
      <c r="P17" s="1"/>
      <c r="Q17" s="1"/>
    </row>
    <row r="18" spans="2:17" x14ac:dyDescent="0.25">
      <c r="B18" s="1">
        <v>5114.5</v>
      </c>
      <c r="C18" s="9">
        <f t="shared" si="2"/>
        <v>14</v>
      </c>
      <c r="D18" s="2">
        <v>6636.4111000000003</v>
      </c>
      <c r="E18" s="2">
        <v>0</v>
      </c>
      <c r="F18" s="2"/>
      <c r="G18" s="1"/>
      <c r="H18" s="2">
        <f t="shared" si="0"/>
        <v>-15054.588899999999</v>
      </c>
      <c r="J18" s="14">
        <f t="shared" si="1"/>
        <v>-0.87964167905984458</v>
      </c>
      <c r="L18" s="1"/>
      <c r="M18" s="1"/>
      <c r="N18" s="1"/>
      <c r="O18" s="1"/>
      <c r="P18" s="1"/>
      <c r="Q18" s="1"/>
    </row>
    <row r="19" spans="2:17" x14ac:dyDescent="0.25">
      <c r="B19" s="1">
        <v>5479.75</v>
      </c>
      <c r="C19" s="9">
        <f t="shared" si="2"/>
        <v>15</v>
      </c>
      <c r="D19" s="2">
        <v>6603.8491000000004</v>
      </c>
      <c r="E19" s="2">
        <v>0</v>
      </c>
      <c r="F19" s="2"/>
      <c r="G19" s="1"/>
      <c r="H19" s="2">
        <f t="shared" si="0"/>
        <v>-15087.150900000001</v>
      </c>
      <c r="J19" s="19">
        <f t="shared" si="1"/>
        <v>-0.88154428115305405</v>
      </c>
      <c r="L19" s="1"/>
      <c r="M19" s="1"/>
      <c r="N19" s="1"/>
      <c r="O19" s="1"/>
      <c r="P19" s="1"/>
      <c r="Q19" s="1"/>
    </row>
    <row r="20" spans="2:17" x14ac:dyDescent="0.25">
      <c r="B20" s="1">
        <v>5845</v>
      </c>
      <c r="C20" s="9">
        <f t="shared" si="2"/>
        <v>16</v>
      </c>
      <c r="D20" s="2">
        <v>6568.8510999999999</v>
      </c>
      <c r="E20" s="2">
        <v>0</v>
      </c>
      <c r="F20" s="2"/>
      <c r="G20" s="1"/>
      <c r="H20" s="2">
        <f t="shared" si="0"/>
        <v>-15122.1489</v>
      </c>
      <c r="J20" s="14">
        <f t="shared" si="1"/>
        <v>-0.88358921905791676</v>
      </c>
      <c r="L20" s="1"/>
      <c r="M20" s="1"/>
      <c r="N20" s="1"/>
      <c r="O20" s="1"/>
      <c r="P20" s="1"/>
      <c r="Q20" s="1"/>
    </row>
    <row r="21" spans="2:17" x14ac:dyDescent="0.25">
      <c r="B21" s="1">
        <v>6210.25</v>
      </c>
      <c r="C21" s="9">
        <f t="shared" si="2"/>
        <v>17</v>
      </c>
      <c r="D21" s="2">
        <v>6534.3198000000002</v>
      </c>
      <c r="E21" s="2">
        <v>0</v>
      </c>
      <c r="F21" s="2"/>
      <c r="G21" s="1"/>
      <c r="H21" s="2">
        <f t="shared" si="0"/>
        <v>-15156.680199999999</v>
      </c>
      <c r="J21" s="14">
        <f t="shared" si="1"/>
        <v>-0.8856068876182398</v>
      </c>
      <c r="L21" s="1"/>
      <c r="M21" s="1"/>
      <c r="N21" s="1"/>
      <c r="O21" s="1"/>
      <c r="P21" s="1"/>
      <c r="Q21" s="1"/>
    </row>
    <row r="22" spans="2:17" x14ac:dyDescent="0.25">
      <c r="B22" s="1">
        <v>6575.5</v>
      </c>
      <c r="C22" s="9">
        <f t="shared" si="2"/>
        <v>18</v>
      </c>
      <c r="D22" s="2">
        <v>6503.8359</v>
      </c>
      <c r="E22" s="2">
        <v>0</v>
      </c>
      <c r="F22" s="2"/>
      <c r="G22" s="1"/>
      <c r="H22" s="2">
        <f t="shared" si="0"/>
        <v>-15187.1641</v>
      </c>
      <c r="J22" s="14">
        <f t="shared" si="1"/>
        <v>-0.88738806604552278</v>
      </c>
      <c r="L22" s="1"/>
      <c r="M22" s="1"/>
      <c r="N22" s="1"/>
      <c r="O22" s="1"/>
      <c r="P22" s="1"/>
      <c r="Q22" s="1"/>
    </row>
    <row r="23" spans="2:17" x14ac:dyDescent="0.25">
      <c r="B23" s="1">
        <v>6940.75</v>
      </c>
      <c r="C23" s="9">
        <f t="shared" si="2"/>
        <v>19</v>
      </c>
      <c r="D23" s="2">
        <v>6474.5565999999999</v>
      </c>
      <c r="E23" s="2">
        <v>0</v>
      </c>
      <c r="F23" s="2"/>
      <c r="G23" s="1"/>
      <c r="H23" s="2">
        <f t="shared" si="0"/>
        <v>-15216.4434</v>
      </c>
      <c r="J23" s="14">
        <f t="shared" si="1"/>
        <v>-0.88909885953080336</v>
      </c>
      <c r="L23" s="1"/>
      <c r="M23" s="1"/>
      <c r="N23" s="1"/>
      <c r="O23" s="1"/>
      <c r="P23" s="1"/>
      <c r="Q23" s="1"/>
    </row>
    <row r="24" spans="2:17" x14ac:dyDescent="0.25">
      <c r="B24" s="1">
        <v>7306</v>
      </c>
      <c r="C24" s="9">
        <f t="shared" si="2"/>
        <v>20</v>
      </c>
      <c r="D24" s="2">
        <v>6445.3456999999999</v>
      </c>
      <c r="E24" s="2">
        <v>0</v>
      </c>
      <c r="F24" s="2"/>
      <c r="G24" s="1"/>
      <c r="H24" s="2">
        <f t="shared" si="0"/>
        <v>-15245.6543</v>
      </c>
      <c r="J24" s="14">
        <f t="shared" si="1"/>
        <v>-0.89080565639477149</v>
      </c>
      <c r="L24" s="1"/>
      <c r="M24" s="1"/>
      <c r="N24" s="1"/>
      <c r="O24" s="1"/>
      <c r="P24" s="1"/>
      <c r="Q24" s="1"/>
    </row>
    <row r="25" spans="2:17" x14ac:dyDescent="0.25">
      <c r="B25" s="1">
        <v>7671.25</v>
      </c>
      <c r="C25" s="9">
        <f t="shared" si="2"/>
        <v>21</v>
      </c>
      <c r="D25" s="2">
        <v>6416.3516</v>
      </c>
      <c r="E25" s="2">
        <v>0</v>
      </c>
      <c r="F25" s="2"/>
      <c r="G25" s="1"/>
      <c r="H25" s="2">
        <f t="shared" si="0"/>
        <v>-15274.6484</v>
      </c>
      <c r="J25" s="14">
        <f t="shared" si="1"/>
        <v>-0.89249978560522303</v>
      </c>
      <c r="L25" s="1"/>
      <c r="M25" s="1"/>
      <c r="N25" s="1"/>
      <c r="O25" s="1"/>
      <c r="P25" s="1"/>
      <c r="Q25" s="1"/>
    </row>
    <row r="26" spans="2:17" x14ac:dyDescent="0.25">
      <c r="B26" s="1">
        <v>8036.5</v>
      </c>
      <c r="C26" s="9">
        <f t="shared" si="2"/>
        <v>22</v>
      </c>
      <c r="D26" s="2">
        <v>6387.7475999999997</v>
      </c>
      <c r="E26" s="2">
        <v>0</v>
      </c>
      <c r="F26" s="2"/>
      <c r="G26" s="1"/>
      <c r="H26" s="2">
        <f t="shared" si="0"/>
        <v>-15303.252400000001</v>
      </c>
      <c r="J26" s="14">
        <f t="shared" si="1"/>
        <v>-0.89417112121956377</v>
      </c>
      <c r="L26" s="1"/>
      <c r="M26" s="1"/>
      <c r="N26" s="1"/>
      <c r="O26" s="1"/>
      <c r="P26" s="1"/>
      <c r="Q26" s="1"/>
    </row>
    <row r="27" spans="2:17" x14ac:dyDescent="0.25">
      <c r="B27" s="1">
        <v>8401.75</v>
      </c>
      <c r="C27" s="9">
        <f t="shared" si="2"/>
        <v>23</v>
      </c>
      <c r="D27" s="2">
        <v>6364.3037000000004</v>
      </c>
      <c r="E27" s="2">
        <v>0</v>
      </c>
      <c r="F27" s="2"/>
      <c r="G27" s="1"/>
      <c r="H27" s="2">
        <f t="shared" si="0"/>
        <v>-15326.6963</v>
      </c>
      <c r="J27" s="14">
        <f t="shared" si="1"/>
        <v>-0.89554095148837365</v>
      </c>
      <c r="L27" s="1"/>
      <c r="M27" s="1"/>
      <c r="N27" s="1"/>
      <c r="O27" s="1"/>
      <c r="P27" s="1"/>
      <c r="Q27" s="1"/>
    </row>
    <row r="28" spans="2:17" x14ac:dyDescent="0.25">
      <c r="B28" s="1">
        <v>8767</v>
      </c>
      <c r="C28" s="9">
        <f t="shared" si="2"/>
        <v>24</v>
      </c>
      <c r="D28" s="2">
        <v>6339.4893000000002</v>
      </c>
      <c r="E28" s="2">
        <v>0</v>
      </c>
      <c r="F28" s="2"/>
      <c r="G28" s="1"/>
      <c r="H28" s="2">
        <f t="shared" si="0"/>
        <v>-15351.510699999999</v>
      </c>
      <c r="J28" s="14">
        <f t="shared" si="1"/>
        <v>-0.89699086025877262</v>
      </c>
      <c r="L28" s="1"/>
      <c r="M28" s="1"/>
      <c r="N28" s="1"/>
      <c r="O28" s="1"/>
      <c r="P28" s="1"/>
      <c r="Q28" s="1"/>
    </row>
    <row r="29" spans="2:17" x14ac:dyDescent="0.25">
      <c r="B29" s="1">
        <v>9132.25</v>
      </c>
      <c r="C29" s="9">
        <f t="shared" si="2"/>
        <v>25</v>
      </c>
      <c r="D29" s="2">
        <v>6315.0693000000001</v>
      </c>
      <c r="E29" s="2">
        <v>0</v>
      </c>
      <c r="F29" s="2"/>
      <c r="G29" s="1"/>
      <c r="H29" s="2">
        <f t="shared" si="0"/>
        <v>-15375.930700000001</v>
      </c>
      <c r="J29" s="14">
        <f t="shared" si="1"/>
        <v>-0.89841772418347554</v>
      </c>
      <c r="L29" s="1"/>
      <c r="M29" s="1"/>
      <c r="N29" s="1"/>
      <c r="O29" s="1"/>
      <c r="P29" s="1"/>
      <c r="Q29" s="1"/>
    </row>
    <row r="30" spans="2:17" x14ac:dyDescent="0.25">
      <c r="B30" s="1">
        <v>9497.5</v>
      </c>
      <c r="C30" s="9">
        <f t="shared" si="2"/>
        <v>26</v>
      </c>
      <c r="D30" s="2">
        <v>6290.8828000000003</v>
      </c>
      <c r="E30" s="2">
        <v>0</v>
      </c>
      <c r="F30" s="2"/>
      <c r="G30" s="1"/>
      <c r="H30" s="2">
        <f t="shared" si="0"/>
        <v>-15400.117200000001</v>
      </c>
      <c r="J30" s="14">
        <f t="shared" si="1"/>
        <v>-0.89983094467138813</v>
      </c>
      <c r="L30" s="1"/>
      <c r="M30" s="1"/>
      <c r="N30" s="1"/>
      <c r="O30" s="1"/>
      <c r="P30" s="1"/>
      <c r="Q30" s="1"/>
    </row>
    <row r="31" spans="2:17" x14ac:dyDescent="0.25">
      <c r="B31" s="1">
        <v>9862.75</v>
      </c>
      <c r="C31" s="9">
        <f t="shared" si="2"/>
        <v>27</v>
      </c>
      <c r="D31" s="2">
        <v>6267.0122000000001</v>
      </c>
      <c r="E31" s="2">
        <v>0</v>
      </c>
      <c r="F31" s="2"/>
      <c r="G31" s="1"/>
      <c r="H31" s="2">
        <f t="shared" si="0"/>
        <v>-15423.987799999999</v>
      </c>
      <c r="J31" s="14">
        <f t="shared" si="1"/>
        <v>-0.90122570707929184</v>
      </c>
      <c r="L31" s="1"/>
      <c r="M31" s="1"/>
      <c r="N31" s="1"/>
      <c r="O31" s="1"/>
      <c r="P31" s="1"/>
      <c r="Q31" s="1"/>
    </row>
    <row r="32" spans="2:17" x14ac:dyDescent="0.25">
      <c r="B32" s="1">
        <v>10228</v>
      </c>
      <c r="C32" s="9">
        <f t="shared" si="2"/>
        <v>28</v>
      </c>
      <c r="D32" s="2">
        <v>6243.4970999999996</v>
      </c>
      <c r="E32" s="2">
        <v>0</v>
      </c>
      <c r="F32" s="2"/>
      <c r="G32" s="1"/>
      <c r="H32" s="2">
        <f t="shared" si="0"/>
        <v>-15447.502899999999</v>
      </c>
      <c r="J32" s="14">
        <f t="shared" si="1"/>
        <v>-0.90259969757379555</v>
      </c>
      <c r="L32" s="1"/>
      <c r="M32" s="1"/>
      <c r="N32" s="1"/>
      <c r="O32" s="1"/>
      <c r="P32" s="1"/>
      <c r="Q32" s="1"/>
    </row>
    <row r="33" spans="2:17" x14ac:dyDescent="0.25">
      <c r="B33" s="1">
        <v>10593.25</v>
      </c>
      <c r="C33" s="9">
        <f t="shared" si="2"/>
        <v>29</v>
      </c>
      <c r="D33" s="2">
        <v>6223.5864000000001</v>
      </c>
      <c r="E33" s="2">
        <v>0</v>
      </c>
      <c r="F33" s="2"/>
      <c r="G33" s="1"/>
      <c r="H33" s="2">
        <f t="shared" si="0"/>
        <v>-15467.4136</v>
      </c>
      <c r="J33" s="14">
        <f t="shared" si="1"/>
        <v>-0.90376308248557202</v>
      </c>
      <c r="L33" s="1"/>
      <c r="M33" s="1"/>
      <c r="N33" s="1"/>
      <c r="O33" s="1"/>
      <c r="P33" s="1"/>
      <c r="Q33" s="1"/>
    </row>
    <row r="34" spans="2:17" x14ac:dyDescent="0.25">
      <c r="B34" s="1">
        <v>10958.5</v>
      </c>
      <c r="C34" s="9">
        <f t="shared" si="2"/>
        <v>30</v>
      </c>
      <c r="D34" s="2">
        <v>6203.0438999999997</v>
      </c>
      <c r="E34" s="2">
        <v>0</v>
      </c>
      <c r="F34" s="2"/>
      <c r="G34" s="1"/>
      <c r="H34" s="2">
        <f t="shared" si="0"/>
        <v>-15487.956099999999</v>
      </c>
      <c r="J34" s="14">
        <f t="shared" si="1"/>
        <v>-0.90496338355736583</v>
      </c>
      <c r="L34" s="1"/>
      <c r="M34" s="1"/>
      <c r="N34" s="1"/>
      <c r="O34" s="1"/>
      <c r="P34" s="1"/>
      <c r="Q34" s="1"/>
    </row>
    <row r="35" spans="2:17" x14ac:dyDescent="0.25">
      <c r="B35" s="1">
        <v>11323.75</v>
      </c>
      <c r="C35" s="9">
        <f t="shared" si="2"/>
        <v>31</v>
      </c>
      <c r="D35" s="2">
        <v>6182.7964000000002</v>
      </c>
      <c r="E35" s="2">
        <v>0</v>
      </c>
      <c r="F35" s="2"/>
      <c r="G35" s="1"/>
      <c r="H35" s="2">
        <f t="shared" si="0"/>
        <v>-15508.203600000001</v>
      </c>
      <c r="J35" s="14">
        <f t="shared" si="1"/>
        <v>-0.90614644773899655</v>
      </c>
      <c r="L35" s="1"/>
      <c r="M35" s="1"/>
      <c r="N35" s="1"/>
      <c r="O35" s="1"/>
      <c r="P35" s="1"/>
      <c r="Q35" s="1"/>
    </row>
    <row r="36" spans="2:17" x14ac:dyDescent="0.25">
      <c r="B36" s="1">
        <v>11689</v>
      </c>
      <c r="C36" s="9">
        <f t="shared" si="2"/>
        <v>32</v>
      </c>
      <c r="D36" s="2">
        <v>6162.6815999999999</v>
      </c>
      <c r="E36" s="2">
        <v>0</v>
      </c>
      <c r="F36" s="2"/>
      <c r="G36" s="1"/>
      <c r="H36" s="2">
        <f t="shared" si="0"/>
        <v>-15528.3184</v>
      </c>
      <c r="J36" s="14">
        <f t="shared" si="1"/>
        <v>-0.90732175824156047</v>
      </c>
      <c r="L36" s="1"/>
      <c r="M36" s="1"/>
      <c r="N36" s="1"/>
      <c r="O36" s="1"/>
      <c r="P36" s="1"/>
      <c r="Q36" s="1"/>
    </row>
    <row r="37" spans="2:17" x14ac:dyDescent="0.25">
      <c r="B37" s="1">
        <v>12054.25</v>
      </c>
      <c r="C37" s="9">
        <f t="shared" si="2"/>
        <v>33</v>
      </c>
      <c r="D37" s="2">
        <v>6142.7665999999999</v>
      </c>
      <c r="E37" s="2">
        <v>0</v>
      </c>
      <c r="F37" s="2"/>
      <c r="G37" s="1"/>
      <c r="H37" s="2">
        <f t="shared" si="0"/>
        <v>-15548.233400000001</v>
      </c>
      <c r="J37" s="14">
        <f t="shared" si="1"/>
        <v>-0.90848539440292242</v>
      </c>
      <c r="L37" s="1"/>
      <c r="M37" s="1"/>
      <c r="N37" s="1"/>
      <c r="O37" s="1"/>
      <c r="P37" s="1"/>
      <c r="Q37" s="1"/>
    </row>
    <row r="38" spans="2:17" x14ac:dyDescent="0.25">
      <c r="B38" s="1">
        <v>12419.5</v>
      </c>
      <c r="C38" s="9">
        <f t="shared" si="2"/>
        <v>34</v>
      </c>
      <c r="D38" s="2">
        <v>6123.0815000000002</v>
      </c>
      <c r="E38" s="2">
        <v>0</v>
      </c>
      <c r="F38" s="2"/>
      <c r="G38" s="1"/>
      <c r="H38" s="2">
        <f t="shared" si="0"/>
        <v>-15567.9185</v>
      </c>
      <c r="J38" s="14">
        <f t="shared" si="1"/>
        <v>-0.9096355974759841</v>
      </c>
      <c r="L38" s="1"/>
      <c r="M38" s="1"/>
      <c r="N38" s="1"/>
      <c r="O38" s="1"/>
      <c r="P38" s="1"/>
      <c r="Q38" s="1"/>
    </row>
    <row r="39" spans="2:17" x14ac:dyDescent="0.25">
      <c r="B39" s="1">
        <v>12784.75</v>
      </c>
      <c r="C39" s="9">
        <f t="shared" si="2"/>
        <v>35</v>
      </c>
      <c r="D39" s="2">
        <v>6103.6431000000002</v>
      </c>
      <c r="E39" s="2">
        <v>0</v>
      </c>
      <c r="F39" s="2"/>
      <c r="G39" s="1"/>
      <c r="H39" s="2">
        <f t="shared" si="0"/>
        <v>-15587.356899999999</v>
      </c>
      <c r="J39" s="14">
        <f t="shared" si="1"/>
        <v>-0.91077138583445838</v>
      </c>
      <c r="L39" s="1"/>
      <c r="M39" s="1"/>
      <c r="N39" s="1"/>
      <c r="O39" s="1"/>
      <c r="P39" s="1"/>
      <c r="Q39" s="1"/>
    </row>
    <row r="40" spans="2:17" x14ac:dyDescent="0.25">
      <c r="B40" s="1">
        <v>13150</v>
      </c>
      <c r="C40" s="9">
        <f t="shared" si="2"/>
        <v>36</v>
      </c>
      <c r="D40" s="2">
        <v>6084.4584999999997</v>
      </c>
      <c r="E40" s="2">
        <v>0</v>
      </c>
      <c r="F40" s="2"/>
      <c r="G40" s="1"/>
      <c r="H40" s="2">
        <f t="shared" si="0"/>
        <v>-15606.541499999999</v>
      </c>
      <c r="J40" s="14">
        <f t="shared" si="1"/>
        <v>-0.91189234462437863</v>
      </c>
      <c r="L40" s="1"/>
      <c r="M40" s="1"/>
      <c r="N40" s="1"/>
      <c r="O40" s="1"/>
      <c r="P40" s="1"/>
      <c r="Q40" s="1"/>
    </row>
    <row r="41" spans="2:17" x14ac:dyDescent="0.25">
      <c r="B41" s="1">
        <v>13515.25</v>
      </c>
      <c r="C41" s="9">
        <f t="shared" si="2"/>
        <v>37</v>
      </c>
      <c r="D41" s="2">
        <v>6065.5321999999996</v>
      </c>
      <c r="E41" s="2">
        <v>0</v>
      </c>
      <c r="F41" s="2"/>
      <c r="G41" s="1"/>
      <c r="H41" s="2">
        <f t="shared" si="0"/>
        <v>-15625.4678</v>
      </c>
      <c r="J41" s="14">
        <f t="shared" si="1"/>
        <v>-0.91299821091013234</v>
      </c>
      <c r="L41" s="1"/>
      <c r="M41" s="1"/>
      <c r="N41" s="1"/>
      <c r="O41" s="1"/>
      <c r="P41" s="1"/>
      <c r="Q41" s="1"/>
    </row>
    <row r="42" spans="2:17" x14ac:dyDescent="0.25">
      <c r="B42" s="1">
        <v>13880.5</v>
      </c>
      <c r="C42" s="9">
        <f t="shared" si="2"/>
        <v>38</v>
      </c>
      <c r="D42" s="2">
        <v>6051.0762000000004</v>
      </c>
      <c r="E42" s="2">
        <v>0</v>
      </c>
      <c r="F42" s="2"/>
      <c r="G42" s="1"/>
      <c r="H42" s="2">
        <f t="shared" si="0"/>
        <v>-15639.9238</v>
      </c>
      <c r="J42" s="14">
        <f t="shared" si="1"/>
        <v>-0.91384287695826927</v>
      </c>
      <c r="L42" s="1"/>
      <c r="M42" s="1"/>
      <c r="N42" s="1"/>
      <c r="O42" s="1"/>
      <c r="P42" s="1"/>
      <c r="Q42" s="1"/>
    </row>
    <row r="43" spans="2:17" x14ac:dyDescent="0.25">
      <c r="B43" s="1">
        <v>14245.75</v>
      </c>
      <c r="C43" s="9">
        <f t="shared" si="2"/>
        <v>39</v>
      </c>
      <c r="D43" s="2">
        <v>6033.8456999999999</v>
      </c>
      <c r="E43" s="2">
        <v>0</v>
      </c>
      <c r="F43" s="2"/>
      <c r="G43" s="1"/>
      <c r="H43" s="2">
        <f t="shared" si="0"/>
        <v>-15657.1543</v>
      </c>
      <c r="J43" s="14">
        <f t="shared" si="1"/>
        <v>-0.91484965741914526</v>
      </c>
      <c r="L43" s="1"/>
      <c r="M43" s="1"/>
      <c r="N43" s="1"/>
      <c r="O43" s="1"/>
      <c r="P43" s="1"/>
      <c r="Q43" s="1"/>
    </row>
    <row r="44" spans="2:17" x14ac:dyDescent="0.25">
      <c r="B44" s="1">
        <v>14611</v>
      </c>
      <c r="C44" s="9">
        <f t="shared" si="2"/>
        <v>40</v>
      </c>
      <c r="D44" s="2">
        <v>6017.1244999999999</v>
      </c>
      <c r="E44" s="2">
        <v>0</v>
      </c>
      <c r="F44" s="2"/>
      <c r="G44" s="1"/>
      <c r="H44" s="2">
        <f t="shared" si="0"/>
        <v>-15673.8755</v>
      </c>
      <c r="J44" s="14">
        <f t="shared" si="1"/>
        <v>-0.91582667941168172</v>
      </c>
      <c r="L44" s="1"/>
      <c r="M44" s="1"/>
      <c r="N44" s="1"/>
      <c r="O44" s="1"/>
      <c r="P44" s="1"/>
      <c r="Q44" s="1"/>
    </row>
    <row r="45" spans="2:17" x14ac:dyDescent="0.25">
      <c r="B45" s="1">
        <v>14976.25</v>
      </c>
      <c r="C45" s="9">
        <f t="shared" si="2"/>
        <v>41</v>
      </c>
      <c r="D45" s="2">
        <v>6000.5415000000003</v>
      </c>
      <c r="E45" s="2">
        <v>0</v>
      </c>
      <c r="F45" s="2"/>
      <c r="G45" s="1"/>
      <c r="H45" s="2">
        <f t="shared" si="0"/>
        <v>-15690.458500000001</v>
      </c>
      <c r="J45" s="14">
        <f t="shared" si="1"/>
        <v>-0.9167956263594027</v>
      </c>
      <c r="L45" s="1"/>
      <c r="M45" s="1"/>
      <c r="N45" s="1"/>
      <c r="O45" s="1"/>
      <c r="P45" s="1"/>
      <c r="Q45" s="1"/>
    </row>
    <row r="46" spans="2:17" x14ac:dyDescent="0.25">
      <c r="B46" s="1">
        <v>15341.5</v>
      </c>
      <c r="C46" s="9">
        <f t="shared" si="2"/>
        <v>42</v>
      </c>
      <c r="D46" s="2">
        <v>5984.0967000000001</v>
      </c>
      <c r="E46" s="2">
        <v>0</v>
      </c>
      <c r="F46" s="2"/>
      <c r="G46" s="1"/>
      <c r="H46" s="2">
        <f t="shared" si="0"/>
        <v>-15706.9033</v>
      </c>
      <c r="J46" s="14">
        <f t="shared" si="1"/>
        <v>-0.91775649826230821</v>
      </c>
      <c r="L46" s="1"/>
      <c r="M46" s="1"/>
      <c r="N46" s="1"/>
      <c r="O46" s="1"/>
      <c r="P46" s="1"/>
      <c r="Q46" s="1"/>
    </row>
    <row r="47" spans="2:17" x14ac:dyDescent="0.25">
      <c r="B47" s="1">
        <v>15706.75</v>
      </c>
      <c r="C47" s="9">
        <f t="shared" si="2"/>
        <v>43</v>
      </c>
      <c r="D47" s="2">
        <v>5967.8065999999999</v>
      </c>
      <c r="E47" s="2">
        <v>0</v>
      </c>
      <c r="F47" s="2"/>
      <c r="G47" s="1"/>
      <c r="H47" s="2">
        <f t="shared" si="0"/>
        <v>-15723.1934</v>
      </c>
      <c r="J47" s="14">
        <f t="shared" si="1"/>
        <v>-0.91870833102315186</v>
      </c>
      <c r="L47" s="1"/>
      <c r="M47" s="1"/>
      <c r="N47" s="1"/>
      <c r="O47" s="1"/>
      <c r="P47" s="1"/>
      <c r="Q47" s="1"/>
    </row>
    <row r="48" spans="2:17" x14ac:dyDescent="0.25">
      <c r="B48" s="1">
        <v>16072</v>
      </c>
      <c r="C48" s="9">
        <f t="shared" si="2"/>
        <v>44</v>
      </c>
      <c r="D48" s="2">
        <v>5951.6693999999998</v>
      </c>
      <c r="E48" s="2">
        <v>0</v>
      </c>
      <c r="F48" s="2"/>
      <c r="G48" s="1"/>
      <c r="H48" s="2">
        <f t="shared" si="0"/>
        <v>-15739.330600000001</v>
      </c>
      <c r="J48" s="14">
        <f t="shared" si="1"/>
        <v>-0.91965122981617875</v>
      </c>
      <c r="L48" s="1"/>
      <c r="M48" s="1"/>
      <c r="N48" s="1"/>
      <c r="O48" s="1"/>
      <c r="P48" s="1"/>
      <c r="Q48" s="1"/>
    </row>
    <row r="49" spans="2:17" x14ac:dyDescent="0.25">
      <c r="B49" s="1">
        <v>16437.25</v>
      </c>
      <c r="C49" s="9">
        <f t="shared" si="2"/>
        <v>45</v>
      </c>
      <c r="D49" s="2">
        <v>5935.6899000000003</v>
      </c>
      <c r="E49" s="2">
        <v>0</v>
      </c>
      <c r="F49" s="2"/>
      <c r="G49" s="1"/>
      <c r="H49" s="2">
        <f t="shared" si="0"/>
        <v>-15755.310099999999</v>
      </c>
      <c r="J49" s="14">
        <f t="shared" si="1"/>
        <v>-0.92058491417673505</v>
      </c>
      <c r="L49" s="1"/>
      <c r="M49" s="1"/>
      <c r="N49" s="1"/>
      <c r="O49" s="1"/>
      <c r="P49" s="1"/>
      <c r="Q49" s="1"/>
    </row>
    <row r="50" spans="2:17" x14ac:dyDescent="0.25">
      <c r="B50" s="1">
        <v>16802.5</v>
      </c>
      <c r="C50" s="9">
        <f t="shared" si="2"/>
        <v>46</v>
      </c>
      <c r="D50" s="2">
        <v>5919.8720999999996</v>
      </c>
      <c r="E50" s="2">
        <v>0</v>
      </c>
      <c r="F50" s="2"/>
      <c r="G50" s="1"/>
      <c r="H50" s="2">
        <f t="shared" si="0"/>
        <v>-15771.127899999999</v>
      </c>
      <c r="J50" s="14">
        <f t="shared" si="1"/>
        <v>-0.92150915038427661</v>
      </c>
      <c r="L50" s="1"/>
      <c r="M50" s="1"/>
      <c r="N50" s="1"/>
      <c r="O50" s="1"/>
      <c r="P50" s="1"/>
      <c r="Q50" s="1"/>
    </row>
    <row r="51" spans="2:17" x14ac:dyDescent="0.25">
      <c r="B51" s="1">
        <v>17167.75</v>
      </c>
      <c r="C51" s="9">
        <f t="shared" si="2"/>
        <v>47</v>
      </c>
      <c r="D51" s="2">
        <v>5904.2119000000002</v>
      </c>
      <c r="E51" s="2">
        <v>0</v>
      </c>
      <c r="F51" s="2"/>
      <c r="G51" s="1"/>
      <c r="H51" s="2">
        <f t="shared" si="0"/>
        <v>-15786.7881</v>
      </c>
      <c r="J51" s="14">
        <f t="shared" si="1"/>
        <v>-0.92242417800236143</v>
      </c>
      <c r="L51" s="1"/>
      <c r="M51" s="1"/>
      <c r="N51" s="1"/>
      <c r="O51" s="1"/>
      <c r="P51" s="1"/>
      <c r="Q51" s="1"/>
    </row>
    <row r="52" spans="2:17" x14ac:dyDescent="0.25">
      <c r="B52" s="1">
        <v>17533</v>
      </c>
      <c r="C52" s="9">
        <f t="shared" si="2"/>
        <v>48</v>
      </c>
      <c r="D52" s="2">
        <v>5888.7124000000003</v>
      </c>
      <c r="E52" s="2">
        <v>0</v>
      </c>
      <c r="F52" s="2"/>
      <c r="G52" s="1"/>
      <c r="H52" s="2">
        <f t="shared" si="0"/>
        <v>-15802.2876</v>
      </c>
      <c r="J52" s="14">
        <f t="shared" si="1"/>
        <v>-0.92332981589756746</v>
      </c>
      <c r="L52" s="1"/>
      <c r="M52" s="1"/>
      <c r="N52" s="1"/>
      <c r="O52" s="1"/>
      <c r="P52" s="1"/>
      <c r="Q52" s="1"/>
    </row>
    <row r="53" spans="2:17" x14ac:dyDescent="0.25">
      <c r="B53" s="1">
        <v>17898.25</v>
      </c>
      <c r="C53" s="9">
        <f t="shared" si="2"/>
        <v>49</v>
      </c>
      <c r="D53" s="2">
        <v>5875.9540999999999</v>
      </c>
      <c r="E53" s="2">
        <v>0</v>
      </c>
      <c r="F53" s="2"/>
      <c r="G53" s="1"/>
      <c r="H53" s="2">
        <f t="shared" si="0"/>
        <v>-15815.045900000001</v>
      </c>
      <c r="J53" s="14">
        <f t="shared" si="1"/>
        <v>-0.92407528510356818</v>
      </c>
      <c r="L53" s="1"/>
      <c r="M53" s="1"/>
      <c r="N53" s="1"/>
      <c r="O53" s="1"/>
      <c r="P53" s="1"/>
      <c r="Q53" s="1"/>
    </row>
    <row r="54" spans="2:17" x14ac:dyDescent="0.25">
      <c r="B54" s="1">
        <v>18263.5</v>
      </c>
      <c r="C54" s="9">
        <f t="shared" si="2"/>
        <v>50</v>
      </c>
      <c r="D54" s="2">
        <v>5861.7602999999999</v>
      </c>
      <c r="E54" s="2">
        <v>0</v>
      </c>
      <c r="F54" s="2"/>
      <c r="G54" s="1"/>
      <c r="H54" s="2">
        <f t="shared" si="0"/>
        <v>-15829.2397</v>
      </c>
      <c r="J54" s="14">
        <f t="shared" si="1"/>
        <v>-0.9249046307700074</v>
      </c>
      <c r="L54" s="1"/>
      <c r="M54" s="1"/>
      <c r="N54" s="1"/>
      <c r="O54" s="1"/>
      <c r="P54" s="1"/>
      <c r="Q54" s="1"/>
    </row>
    <row r="55" spans="2:17" x14ac:dyDescent="0.25">
      <c r="B55" s="1">
        <v>18628.75</v>
      </c>
      <c r="C55" s="9">
        <f t="shared" si="2"/>
        <v>51</v>
      </c>
      <c r="D55" s="2">
        <v>5847.9076999999997</v>
      </c>
      <c r="E55" s="2">
        <v>0</v>
      </c>
      <c r="F55" s="2"/>
      <c r="G55" s="1"/>
      <c r="H55" s="2">
        <f t="shared" si="0"/>
        <v>-15843.0923</v>
      </c>
      <c r="J55" s="14">
        <f t="shared" si="1"/>
        <v>-0.92571404007399338</v>
      </c>
      <c r="L55" s="1"/>
      <c r="M55" s="1"/>
      <c r="N55" s="1"/>
      <c r="O55" s="1"/>
      <c r="P55" s="1"/>
      <c r="Q55" s="1"/>
    </row>
    <row r="56" spans="2:17" x14ac:dyDescent="0.25">
      <c r="B56" s="1">
        <v>18994</v>
      </c>
      <c r="C56" s="9">
        <f t="shared" si="2"/>
        <v>52</v>
      </c>
      <c r="D56" s="2">
        <v>5834.1010999999999</v>
      </c>
      <c r="E56" s="2">
        <v>0</v>
      </c>
      <c r="F56" s="2"/>
      <c r="G56" s="1"/>
      <c r="H56" s="2">
        <f t="shared" si="0"/>
        <v>-15856.8989</v>
      </c>
      <c r="J56" s="14">
        <f t="shared" si="1"/>
        <v>-0.9265207615917167</v>
      </c>
      <c r="L56" s="1"/>
      <c r="M56" s="1"/>
      <c r="N56" s="1"/>
      <c r="O56" s="1"/>
      <c r="P56" s="1"/>
      <c r="Q56" s="1"/>
    </row>
    <row r="57" spans="2:17" x14ac:dyDescent="0.25">
      <c r="B57" s="1">
        <v>19359.25</v>
      </c>
      <c r="C57" s="9">
        <f t="shared" si="2"/>
        <v>53</v>
      </c>
      <c r="D57" s="2">
        <v>5820.3573999999999</v>
      </c>
      <c r="E57" s="2">
        <v>0</v>
      </c>
      <c r="F57" s="2"/>
      <c r="G57" s="1"/>
      <c r="H57" s="2">
        <f t="shared" si="0"/>
        <v>-15870.642599999999</v>
      </c>
      <c r="J57" s="14">
        <f t="shared" si="1"/>
        <v>-0.92732380785387625</v>
      </c>
      <c r="L57" s="1"/>
      <c r="M57" s="1"/>
      <c r="N57" s="1"/>
      <c r="O57" s="1"/>
      <c r="P57" s="1"/>
      <c r="Q57" s="1"/>
    </row>
    <row r="58" spans="2:17" x14ac:dyDescent="0.25">
      <c r="B58" s="1">
        <v>19724.5</v>
      </c>
      <c r="C58" s="9">
        <f t="shared" si="2"/>
        <v>54</v>
      </c>
      <c r="D58" s="2">
        <v>5806.6890000000003</v>
      </c>
      <c r="E58" s="2">
        <v>0</v>
      </c>
      <c r="F58" s="2"/>
      <c r="G58" s="1"/>
      <c r="H58" s="2">
        <f t="shared" si="0"/>
        <v>-15884.311</v>
      </c>
      <c r="J58" s="14">
        <f t="shared" si="1"/>
        <v>-0.92812245432678397</v>
      </c>
      <c r="L58" s="1"/>
      <c r="M58" s="1"/>
      <c r="N58" s="1"/>
      <c r="O58" s="1"/>
      <c r="P58" s="1"/>
      <c r="Q58" s="1"/>
    </row>
    <row r="59" spans="2:17" x14ac:dyDescent="0.25">
      <c r="B59" s="1">
        <v>20089.75</v>
      </c>
      <c r="C59" s="9">
        <f t="shared" si="2"/>
        <v>55</v>
      </c>
      <c r="D59" s="2">
        <v>5793.1025</v>
      </c>
      <c r="E59" s="2">
        <v>0</v>
      </c>
      <c r="F59" s="2"/>
      <c r="G59" s="1"/>
      <c r="H59" s="2">
        <f t="shared" si="0"/>
        <v>-15897.897499999999</v>
      </c>
      <c r="J59" s="14">
        <f t="shared" si="1"/>
        <v>-0.9289163153715414</v>
      </c>
      <c r="L59" s="1"/>
      <c r="M59" s="1"/>
      <c r="N59" s="1"/>
      <c r="O59" s="1"/>
      <c r="P59" s="1"/>
      <c r="Q59" s="1"/>
    </row>
    <row r="60" spans="2:17" x14ac:dyDescent="0.25">
      <c r="B60" s="1">
        <v>20455</v>
      </c>
      <c r="C60" s="9">
        <f t="shared" si="2"/>
        <v>56</v>
      </c>
      <c r="D60" s="2">
        <v>5779.6021000000001</v>
      </c>
      <c r="E60" s="2">
        <v>0</v>
      </c>
      <c r="F60" s="2"/>
      <c r="G60" s="1"/>
      <c r="H60" s="2">
        <f t="shared" si="0"/>
        <v>-15911.3979</v>
      </c>
      <c r="J60" s="14">
        <f t="shared" si="1"/>
        <v>-0.92970514558157658</v>
      </c>
      <c r="L60" s="1"/>
      <c r="M60" s="1"/>
      <c r="N60" s="1"/>
      <c r="O60" s="1"/>
      <c r="P60" s="1"/>
      <c r="Q60" s="1"/>
    </row>
    <row r="61" spans="2:17" x14ac:dyDescent="0.25">
      <c r="B61" s="1">
        <v>20820.25</v>
      </c>
      <c r="C61" s="9">
        <f t="shared" si="2"/>
        <v>57</v>
      </c>
      <c r="D61" s="2">
        <v>5766.1923999999999</v>
      </c>
      <c r="E61" s="2">
        <v>0</v>
      </c>
      <c r="F61" s="2"/>
      <c r="G61" s="1"/>
      <c r="H61" s="2">
        <f t="shared" si="0"/>
        <v>-15924.8076</v>
      </c>
      <c r="J61" s="14">
        <f t="shared" si="1"/>
        <v>-0.93048867617826314</v>
      </c>
      <c r="L61" s="1"/>
      <c r="M61" s="1"/>
      <c r="N61" s="1"/>
      <c r="O61" s="1"/>
      <c r="P61" s="1"/>
      <c r="Q61" s="1"/>
    </row>
    <row r="62" spans="2:17" x14ac:dyDescent="0.25">
      <c r="B62" s="1">
        <v>21185.5</v>
      </c>
      <c r="C62" s="9">
        <f t="shared" si="2"/>
        <v>58</v>
      </c>
      <c r="D62" s="2">
        <v>5752.8765000000003</v>
      </c>
      <c r="E62" s="2">
        <v>0</v>
      </c>
      <c r="F62" s="2"/>
      <c r="G62" s="1"/>
      <c r="H62" s="2">
        <f t="shared" si="0"/>
        <v>-15938.1235</v>
      </c>
      <c r="J62" s="14">
        <f t="shared" si="1"/>
        <v>-0.93126672602817917</v>
      </c>
      <c r="L62" s="1"/>
      <c r="M62" s="1"/>
      <c r="N62" s="1"/>
      <c r="O62" s="1"/>
      <c r="P62" s="1"/>
      <c r="Q62" s="1"/>
    </row>
    <row r="63" spans="2:17" x14ac:dyDescent="0.25">
      <c r="B63" s="1">
        <v>21550.75</v>
      </c>
      <c r="C63" s="9">
        <f t="shared" si="2"/>
        <v>59</v>
      </c>
      <c r="D63" s="2">
        <v>5739.6518999999998</v>
      </c>
      <c r="E63" s="2">
        <v>0</v>
      </c>
      <c r="F63" s="2"/>
      <c r="G63" s="1"/>
      <c r="H63" s="2">
        <f t="shared" si="0"/>
        <v>-15951.348099999999</v>
      </c>
      <c r="J63" s="14">
        <f t="shared" si="1"/>
        <v>-0.93203944120666504</v>
      </c>
      <c r="L63" s="1"/>
      <c r="M63" s="1"/>
      <c r="N63" s="1"/>
      <c r="O63" s="1"/>
      <c r="P63" s="1"/>
      <c r="Q63" s="1"/>
    </row>
    <row r="64" spans="2:17" x14ac:dyDescent="0.25">
      <c r="B64" s="1">
        <v>21916</v>
      </c>
      <c r="C64" s="9">
        <f t="shared" si="2"/>
        <v>60</v>
      </c>
      <c r="D64" s="2">
        <v>5726.5214999999998</v>
      </c>
      <c r="E64" s="2">
        <v>0</v>
      </c>
      <c r="F64" s="2"/>
      <c r="G64" s="1"/>
      <c r="H64" s="2">
        <f t="shared" si="0"/>
        <v>-15964.478500000001</v>
      </c>
      <c r="J64" s="14">
        <f t="shared" si="1"/>
        <v>-0.93280665226632598</v>
      </c>
      <c r="L64" s="1"/>
      <c r="M64" s="1"/>
      <c r="N64" s="1"/>
      <c r="O64" s="1"/>
      <c r="P64" s="1"/>
      <c r="Q64" s="1"/>
    </row>
    <row r="65" spans="2:17" x14ac:dyDescent="0.25">
      <c r="B65" s="1">
        <v>22281.25</v>
      </c>
      <c r="C65" s="9">
        <f t="shared" si="2"/>
        <v>61</v>
      </c>
      <c r="D65" s="2">
        <v>5713.4823999999999</v>
      </c>
      <c r="E65" s="2">
        <v>0</v>
      </c>
      <c r="F65" s="2"/>
      <c r="G65" s="1"/>
      <c r="H65" s="2">
        <f t="shared" si="0"/>
        <v>-15977.517599999999</v>
      </c>
      <c r="J65" s="14">
        <f t="shared" si="1"/>
        <v>-0.93356852865455653</v>
      </c>
      <c r="L65" s="1"/>
      <c r="M65" s="1"/>
      <c r="N65" s="1"/>
      <c r="O65" s="1"/>
      <c r="P65" s="1"/>
      <c r="Q65" s="1"/>
    </row>
    <row r="66" spans="2:17" x14ac:dyDescent="0.25">
      <c r="B66" s="1">
        <v>22646.5</v>
      </c>
      <c r="C66" s="9">
        <f t="shared" si="2"/>
        <v>62</v>
      </c>
      <c r="D66" s="2">
        <v>5700.5361000000003</v>
      </c>
      <c r="E66" s="2">
        <v>0</v>
      </c>
      <c r="F66" s="2"/>
      <c r="G66" s="1"/>
      <c r="H66" s="2">
        <f t="shared" si="0"/>
        <v>-15990.463899999999</v>
      </c>
      <c r="J66" s="14">
        <f t="shared" si="1"/>
        <v>-0.93432498272615272</v>
      </c>
      <c r="L66" s="1"/>
      <c r="M66" s="1"/>
      <c r="N66" s="1"/>
      <c r="O66" s="1"/>
      <c r="P66" s="1"/>
      <c r="Q66" s="1"/>
    </row>
    <row r="67" spans="2:17" x14ac:dyDescent="0.25">
      <c r="B67" s="1">
        <v>23011.75</v>
      </c>
      <c r="C67" s="9">
        <f t="shared" si="2"/>
        <v>63</v>
      </c>
      <c r="D67" s="2">
        <v>5687.6821</v>
      </c>
      <c r="E67" s="2">
        <v>0</v>
      </c>
      <c r="F67" s="2"/>
      <c r="G67" s="1"/>
      <c r="H67" s="2">
        <f t="shared" si="0"/>
        <v>-16003.3179</v>
      </c>
      <c r="J67" s="14">
        <f t="shared" si="1"/>
        <v>-0.93507604369618269</v>
      </c>
      <c r="L67" s="1"/>
      <c r="M67" s="1"/>
      <c r="N67" s="1"/>
      <c r="O67" s="1"/>
      <c r="P67" s="1"/>
      <c r="Q67" s="1"/>
    </row>
    <row r="68" spans="2:17" x14ac:dyDescent="0.25">
      <c r="B68" s="1">
        <v>23377</v>
      </c>
      <c r="C68" s="9">
        <f t="shared" si="2"/>
        <v>64</v>
      </c>
      <c r="D68" s="2">
        <v>5674.9188999999997</v>
      </c>
      <c r="E68" s="2">
        <v>0</v>
      </c>
      <c r="F68" s="2"/>
      <c r="G68" s="1"/>
      <c r="H68" s="2">
        <f t="shared" si="0"/>
        <v>-16016.081099999999</v>
      </c>
      <c r="J68" s="14">
        <f t="shared" si="1"/>
        <v>-0.93582179920985042</v>
      </c>
      <c r="L68" s="1"/>
      <c r="M68" s="1"/>
      <c r="N68" s="1"/>
      <c r="O68" s="1"/>
      <c r="P68" s="1"/>
      <c r="Q68" s="1"/>
    </row>
    <row r="69" spans="2:17" x14ac:dyDescent="0.25">
      <c r="B69" s="1">
        <v>23742.25</v>
      </c>
      <c r="C69" s="9">
        <f t="shared" si="2"/>
        <v>65</v>
      </c>
      <c r="D69" s="2">
        <v>5665.3652000000002</v>
      </c>
      <c r="E69" s="2">
        <v>0</v>
      </c>
      <c r="F69" s="2"/>
      <c r="G69" s="1"/>
      <c r="H69" s="2">
        <f t="shared" ref="H69:H132" si="3">D69-21691</f>
        <v>-16025.6348</v>
      </c>
      <c r="J69" s="14">
        <f t="shared" ref="J69:J132" si="4">H69/$I$4</f>
        <v>-0.93638002320155533</v>
      </c>
      <c r="L69" s="1"/>
      <c r="M69" s="1"/>
      <c r="N69" s="1"/>
      <c r="O69" s="1"/>
      <c r="P69" s="1"/>
      <c r="Q69" s="1"/>
    </row>
    <row r="70" spans="2:17" x14ac:dyDescent="0.25">
      <c r="B70" s="1">
        <v>24107.5</v>
      </c>
      <c r="C70" s="9">
        <f t="shared" ref="C70:C133" si="5">(B70-1)/365.25</f>
        <v>66</v>
      </c>
      <c r="D70" s="2">
        <v>5653.2271000000001</v>
      </c>
      <c r="E70" s="2">
        <v>0</v>
      </c>
      <c r="F70" s="2"/>
      <c r="G70" s="1"/>
      <c r="H70" s="2">
        <f t="shared" si="3"/>
        <v>-16037.7729</v>
      </c>
      <c r="J70" s="14">
        <f t="shared" si="4"/>
        <v>-0.93708925403711785</v>
      </c>
      <c r="L70" s="1"/>
      <c r="M70" s="1"/>
      <c r="N70" s="1"/>
      <c r="O70" s="1"/>
      <c r="P70" s="1"/>
      <c r="Q70" s="1"/>
    </row>
    <row r="71" spans="2:17" x14ac:dyDescent="0.25">
      <c r="B71" s="1">
        <v>24472.75</v>
      </c>
      <c r="C71" s="9">
        <f t="shared" si="5"/>
        <v>67</v>
      </c>
      <c r="D71" s="2">
        <v>5641.5537000000004</v>
      </c>
      <c r="E71" s="2">
        <v>0</v>
      </c>
      <c r="F71" s="2"/>
      <c r="G71" s="1"/>
      <c r="H71" s="2">
        <f t="shared" si="3"/>
        <v>-16049.4463</v>
      </c>
      <c r="J71" s="14">
        <f t="shared" si="4"/>
        <v>-0.93777133238841281</v>
      </c>
      <c r="L71" s="1"/>
      <c r="M71" s="1"/>
      <c r="N71" s="1"/>
      <c r="O71" s="1"/>
      <c r="P71" s="1"/>
      <c r="Q71" s="1"/>
    </row>
    <row r="72" spans="2:17" x14ac:dyDescent="0.25">
      <c r="B72" s="1">
        <v>24838</v>
      </c>
      <c r="C72" s="9">
        <f t="shared" si="5"/>
        <v>68</v>
      </c>
      <c r="D72" s="2">
        <v>5629.9315999999999</v>
      </c>
      <c r="E72" s="2">
        <v>0</v>
      </c>
      <c r="F72" s="2"/>
      <c r="G72" s="1"/>
      <c r="H72" s="2">
        <f t="shared" si="3"/>
        <v>-16061.0684</v>
      </c>
      <c r="J72" s="14">
        <f t="shared" si="4"/>
        <v>-0.93845041327372369</v>
      </c>
      <c r="L72" s="1"/>
      <c r="M72" s="1"/>
      <c r="N72" s="1"/>
      <c r="O72" s="1"/>
      <c r="P72" s="1"/>
      <c r="Q72" s="1"/>
    </row>
    <row r="73" spans="2:17" x14ac:dyDescent="0.25">
      <c r="B73" s="1">
        <v>25203.25</v>
      </c>
      <c r="C73" s="9">
        <f t="shared" si="5"/>
        <v>69</v>
      </c>
      <c r="D73" s="2">
        <v>5618.3535000000002</v>
      </c>
      <c r="E73" s="2">
        <v>0</v>
      </c>
      <c r="F73" s="2"/>
      <c r="G73" s="1"/>
      <c r="H73" s="2">
        <f t="shared" si="3"/>
        <v>-16072.646499999999</v>
      </c>
      <c r="J73" s="14">
        <f t="shared" si="4"/>
        <v>-0.93912692323304392</v>
      </c>
      <c r="L73" s="1"/>
      <c r="M73" s="1"/>
      <c r="N73" s="1"/>
      <c r="O73" s="1"/>
      <c r="P73" s="1"/>
      <c r="Q73" s="1"/>
    </row>
    <row r="74" spans="2:17" x14ac:dyDescent="0.25">
      <c r="B74" s="1">
        <v>25568.5</v>
      </c>
      <c r="C74" s="9">
        <f t="shared" si="5"/>
        <v>70</v>
      </c>
      <c r="D74" s="2">
        <v>5606.8257000000003</v>
      </c>
      <c r="E74" s="2">
        <v>0</v>
      </c>
      <c r="F74" s="2"/>
      <c r="G74" s="1"/>
      <c r="H74" s="2">
        <f t="shared" si="3"/>
        <v>-16084.174299999999</v>
      </c>
      <c r="J74" s="14">
        <f t="shared" si="4"/>
        <v>-0.93980049415651601</v>
      </c>
      <c r="L74" s="1"/>
      <c r="M74" s="1"/>
      <c r="N74" s="1"/>
      <c r="O74" s="1"/>
      <c r="P74" s="1"/>
      <c r="Q74" s="1"/>
    </row>
    <row r="75" spans="2:17" x14ac:dyDescent="0.25">
      <c r="B75" s="1">
        <v>25933.75</v>
      </c>
      <c r="C75" s="9">
        <f t="shared" si="5"/>
        <v>71</v>
      </c>
      <c r="D75" s="2">
        <v>5595.3456999999999</v>
      </c>
      <c r="E75" s="2">
        <v>0</v>
      </c>
      <c r="F75" s="2"/>
      <c r="G75" s="1"/>
      <c r="H75" s="2">
        <f t="shared" si="3"/>
        <v>-16095.6543</v>
      </c>
      <c r="J75" s="14">
        <f t="shared" si="4"/>
        <v>-0.94047127211948034</v>
      </c>
      <c r="L75" s="1"/>
      <c r="M75" s="1"/>
      <c r="N75" s="1"/>
      <c r="O75" s="1"/>
      <c r="P75" s="1"/>
      <c r="Q75" s="1"/>
    </row>
    <row r="76" spans="2:17" x14ac:dyDescent="0.25">
      <c r="B76" s="1">
        <v>26299</v>
      </c>
      <c r="C76" s="9">
        <f t="shared" si="5"/>
        <v>72</v>
      </c>
      <c r="D76" s="2">
        <v>5583.9146000000001</v>
      </c>
      <c r="E76" s="2">
        <v>0</v>
      </c>
      <c r="F76" s="2"/>
      <c r="G76" s="1"/>
      <c r="H76" s="2">
        <f t="shared" si="3"/>
        <v>-16107.0854</v>
      </c>
      <c r="J76" s="14">
        <f t="shared" si="4"/>
        <v>-0.94113919284878711</v>
      </c>
      <c r="L76" s="1"/>
      <c r="M76" s="1"/>
      <c r="N76" s="1"/>
      <c r="O76" s="1"/>
      <c r="P76" s="1"/>
      <c r="Q76" s="1"/>
    </row>
    <row r="77" spans="2:17" x14ac:dyDescent="0.25">
      <c r="B77" s="1">
        <v>26664.25</v>
      </c>
      <c r="C77" s="9">
        <f t="shared" si="5"/>
        <v>73</v>
      </c>
      <c r="D77" s="2">
        <v>5572.5366000000004</v>
      </c>
      <c r="E77" s="2">
        <v>0</v>
      </c>
      <c r="F77" s="2"/>
      <c r="G77" s="1"/>
      <c r="H77" s="2">
        <f t="shared" si="3"/>
        <v>-16118.463400000001</v>
      </c>
      <c r="J77" s="14">
        <f t="shared" si="4"/>
        <v>-0.94180401093786448</v>
      </c>
      <c r="L77" s="1"/>
      <c r="M77" s="1"/>
      <c r="N77" s="1"/>
      <c r="O77" s="1"/>
      <c r="P77" s="1"/>
      <c r="Q77" s="1"/>
    </row>
    <row r="78" spans="2:17" x14ac:dyDescent="0.25">
      <c r="B78" s="1">
        <v>27029.5</v>
      </c>
      <c r="C78" s="9">
        <f t="shared" si="5"/>
        <v>74</v>
      </c>
      <c r="D78" s="2">
        <v>5561.2147999999997</v>
      </c>
      <c r="E78" s="2">
        <v>0</v>
      </c>
      <c r="F78" s="2"/>
      <c r="G78" s="1"/>
      <c r="H78" s="2">
        <f t="shared" si="3"/>
        <v>-16129.7852</v>
      </c>
      <c r="J78" s="14">
        <f t="shared" si="4"/>
        <v>-0.94246554525329029</v>
      </c>
      <c r="L78" s="1"/>
      <c r="M78" s="1"/>
      <c r="N78" s="1"/>
      <c r="O78" s="1"/>
      <c r="P78" s="1"/>
      <c r="Q78" s="1"/>
    </row>
    <row r="79" spans="2:17" x14ac:dyDescent="0.25">
      <c r="B79" s="1">
        <v>27394.75</v>
      </c>
      <c r="C79" s="9">
        <f t="shared" si="5"/>
        <v>75</v>
      </c>
      <c r="D79" s="2">
        <v>5549.9512000000004</v>
      </c>
      <c r="E79" s="2">
        <v>0</v>
      </c>
      <c r="F79" s="2"/>
      <c r="G79" s="1"/>
      <c r="H79" s="2">
        <f t="shared" si="3"/>
        <v>-16141.0488</v>
      </c>
      <c r="J79" s="14">
        <f t="shared" si="4"/>
        <v>-0.94312367893479254</v>
      </c>
      <c r="L79" s="1"/>
      <c r="M79" s="1"/>
      <c r="N79" s="1"/>
      <c r="O79" s="1"/>
      <c r="P79" s="1"/>
      <c r="Q79" s="1"/>
    </row>
    <row r="80" spans="2:17" x14ac:dyDescent="0.25">
      <c r="B80" s="1">
        <v>27760</v>
      </c>
      <c r="C80" s="9">
        <f t="shared" si="5"/>
        <v>76</v>
      </c>
      <c r="D80" s="2">
        <v>5538.7397000000001</v>
      </c>
      <c r="E80" s="2">
        <v>0</v>
      </c>
      <c r="F80" s="2"/>
      <c r="G80" s="1"/>
      <c r="H80" s="2">
        <f t="shared" si="3"/>
        <v>-16152.2603</v>
      </c>
      <c r="J80" s="14">
        <f t="shared" si="4"/>
        <v>-0.94377876840620134</v>
      </c>
      <c r="L80" s="1"/>
      <c r="M80" s="1"/>
      <c r="N80" s="1"/>
      <c r="O80" s="1"/>
      <c r="P80" s="1"/>
      <c r="Q80" s="1"/>
    </row>
    <row r="81" spans="2:17" x14ac:dyDescent="0.25">
      <c r="B81" s="1">
        <v>28125.25</v>
      </c>
      <c r="C81" s="9">
        <f t="shared" si="5"/>
        <v>77</v>
      </c>
      <c r="D81" s="2">
        <v>5527.5879000000004</v>
      </c>
      <c r="E81" s="2">
        <v>0</v>
      </c>
      <c r="F81" s="2"/>
      <c r="G81" s="1"/>
      <c r="H81" s="2">
        <f t="shared" si="3"/>
        <v>-16163.4121</v>
      </c>
      <c r="J81" s="14">
        <f t="shared" si="4"/>
        <v>-0.94443036959848226</v>
      </c>
      <c r="L81" s="1"/>
      <c r="M81" s="1"/>
      <c r="N81" s="1"/>
      <c r="O81" s="1"/>
      <c r="P81" s="1"/>
      <c r="Q81" s="1"/>
    </row>
    <row r="82" spans="2:17" x14ac:dyDescent="0.25">
      <c r="B82" s="1">
        <v>28490.5</v>
      </c>
      <c r="C82" s="9">
        <f t="shared" si="5"/>
        <v>78</v>
      </c>
      <c r="D82" s="2">
        <v>5516.4926999999998</v>
      </c>
      <c r="E82" s="2">
        <v>0</v>
      </c>
      <c r="F82" s="2"/>
      <c r="G82" s="1"/>
      <c r="H82" s="2">
        <f t="shared" si="3"/>
        <v>-16174.507300000001</v>
      </c>
      <c r="J82" s="14">
        <f t="shared" si="4"/>
        <v>-0.94507866364505744</v>
      </c>
      <c r="L82" s="1"/>
      <c r="M82" s="1"/>
      <c r="N82" s="1"/>
      <c r="O82" s="1"/>
      <c r="P82" s="1"/>
      <c r="Q82" s="1"/>
    </row>
    <row r="83" spans="2:17" x14ac:dyDescent="0.25">
      <c r="B83" s="1">
        <v>28855.75</v>
      </c>
      <c r="C83" s="9">
        <f t="shared" si="5"/>
        <v>79</v>
      </c>
      <c r="D83" s="2">
        <v>5505.4530999999997</v>
      </c>
      <c r="E83" s="2">
        <v>0</v>
      </c>
      <c r="F83" s="2"/>
      <c r="G83" s="1"/>
      <c r="H83" s="2">
        <f t="shared" si="3"/>
        <v>-16185.546900000001</v>
      </c>
      <c r="J83" s="14">
        <f t="shared" si="4"/>
        <v>-0.94572370897606273</v>
      </c>
      <c r="L83" s="1"/>
      <c r="M83" s="1"/>
      <c r="N83" s="1"/>
      <c r="O83" s="1"/>
      <c r="P83" s="1"/>
      <c r="Q83" s="1"/>
    </row>
    <row r="84" spans="2:17" x14ac:dyDescent="0.25">
      <c r="B84" s="1">
        <v>29221</v>
      </c>
      <c r="C84" s="9">
        <f t="shared" si="5"/>
        <v>80</v>
      </c>
      <c r="D84" s="2">
        <v>5494.4722000000002</v>
      </c>
      <c r="E84" s="2">
        <v>0</v>
      </c>
      <c r="F84" s="2"/>
      <c r="G84" s="1"/>
      <c r="H84" s="2">
        <f t="shared" si="3"/>
        <v>-16196.5278</v>
      </c>
      <c r="J84" s="14">
        <f t="shared" si="4"/>
        <v>-0.94636532445807608</v>
      </c>
      <c r="L84" s="1"/>
      <c r="M84" s="1"/>
      <c r="N84" s="1"/>
      <c r="O84" s="1"/>
      <c r="P84" s="1"/>
      <c r="Q84" s="1"/>
    </row>
    <row r="85" spans="2:17" x14ac:dyDescent="0.25">
      <c r="B85" s="1">
        <v>29586.25</v>
      </c>
      <c r="C85" s="9">
        <f t="shared" si="5"/>
        <v>81</v>
      </c>
      <c r="D85" s="2">
        <v>5483.5483000000004</v>
      </c>
      <c r="E85" s="2">
        <v>0</v>
      </c>
      <c r="F85" s="2"/>
      <c r="G85" s="1"/>
      <c r="H85" s="2">
        <f t="shared" si="3"/>
        <v>-16207.4517</v>
      </c>
      <c r="J85" s="14">
        <f t="shared" si="4"/>
        <v>-0.9470036094223292</v>
      </c>
      <c r="L85" s="1"/>
      <c r="M85" s="1"/>
      <c r="N85" s="1"/>
      <c r="O85" s="1"/>
      <c r="P85" s="1"/>
      <c r="Q85" s="1"/>
    </row>
    <row r="86" spans="2:17" x14ac:dyDescent="0.25">
      <c r="B86" s="1">
        <v>29951.5</v>
      </c>
      <c r="C86" s="9">
        <f t="shared" si="5"/>
        <v>82</v>
      </c>
      <c r="D86" s="2">
        <v>5472.6796999999997</v>
      </c>
      <c r="E86" s="2">
        <v>0</v>
      </c>
      <c r="F86" s="2"/>
      <c r="G86" s="1"/>
      <c r="H86" s="2">
        <f t="shared" si="3"/>
        <v>-16218.320299999999</v>
      </c>
      <c r="J86" s="14">
        <f t="shared" si="4"/>
        <v>-0.94763866320005341</v>
      </c>
      <c r="L86" s="1"/>
      <c r="M86" s="1"/>
      <c r="N86" s="1"/>
      <c r="O86" s="1"/>
      <c r="P86" s="1"/>
      <c r="Q86" s="1"/>
    </row>
    <row r="87" spans="2:17" x14ac:dyDescent="0.25">
      <c r="B87" s="1">
        <v>30316.75</v>
      </c>
      <c r="C87" s="9">
        <f t="shared" si="5"/>
        <v>83</v>
      </c>
      <c r="D87" s="2">
        <v>5461.8676999999998</v>
      </c>
      <c r="E87" s="2">
        <v>0</v>
      </c>
      <c r="F87" s="2"/>
      <c r="G87" s="1"/>
      <c r="H87" s="2">
        <f t="shared" si="3"/>
        <v>-16229.132300000001</v>
      </c>
      <c r="J87" s="14">
        <f t="shared" si="4"/>
        <v>-0.94827040983207178</v>
      </c>
      <c r="L87" s="1"/>
      <c r="M87" s="1"/>
      <c r="N87" s="1"/>
      <c r="O87" s="1"/>
      <c r="P87" s="1"/>
      <c r="Q87" s="1"/>
    </row>
    <row r="88" spans="2:17" x14ac:dyDescent="0.25">
      <c r="B88" s="1">
        <v>30682</v>
      </c>
      <c r="C88" s="9">
        <f t="shared" si="5"/>
        <v>84</v>
      </c>
      <c r="D88" s="2">
        <v>5451.1117999999997</v>
      </c>
      <c r="E88" s="2">
        <v>0</v>
      </c>
      <c r="F88" s="2"/>
      <c r="G88" s="1"/>
      <c r="H88" s="2">
        <f t="shared" si="3"/>
        <v>-16239.888200000001</v>
      </c>
      <c r="J88" s="14">
        <f t="shared" si="4"/>
        <v>-0.94889887853345234</v>
      </c>
      <c r="L88" s="1"/>
      <c r="M88" s="1"/>
      <c r="N88" s="1"/>
      <c r="O88" s="1"/>
      <c r="P88" s="1"/>
      <c r="Q88" s="1"/>
    </row>
    <row r="89" spans="2:17" x14ac:dyDescent="0.25">
      <c r="B89" s="1">
        <v>31047.25</v>
      </c>
      <c r="C89" s="9">
        <f t="shared" si="5"/>
        <v>85</v>
      </c>
      <c r="D89" s="2">
        <v>5443.1176999999998</v>
      </c>
      <c r="E89" s="2">
        <v>0</v>
      </c>
      <c r="F89" s="2"/>
      <c r="G89" s="1"/>
      <c r="H89" s="2">
        <f t="shared" si="3"/>
        <v>-16247.882300000001</v>
      </c>
      <c r="J89" s="14">
        <f t="shared" si="4"/>
        <v>-0.94936597488482277</v>
      </c>
      <c r="L89" s="1"/>
      <c r="M89" s="1"/>
      <c r="N89" s="1"/>
      <c r="O89" s="1"/>
      <c r="P89" s="1"/>
      <c r="Q89" s="1"/>
    </row>
    <row r="90" spans="2:17" x14ac:dyDescent="0.25">
      <c r="B90" s="1">
        <v>31412.5</v>
      </c>
      <c r="C90" s="9">
        <f t="shared" si="5"/>
        <v>86</v>
      </c>
      <c r="D90" s="2">
        <v>5432.7397000000001</v>
      </c>
      <c r="E90" s="2">
        <v>0</v>
      </c>
      <c r="F90" s="2"/>
      <c r="G90" s="1"/>
      <c r="H90" s="2">
        <f t="shared" si="3"/>
        <v>-16258.2603</v>
      </c>
      <c r="J90" s="14">
        <f t="shared" si="4"/>
        <v>-0.94997236283775333</v>
      </c>
      <c r="L90" s="1"/>
      <c r="M90" s="1"/>
      <c r="N90" s="1"/>
      <c r="O90" s="1"/>
      <c r="P90" s="1"/>
      <c r="Q90" s="1"/>
    </row>
    <row r="91" spans="2:17" x14ac:dyDescent="0.25">
      <c r="B91" s="1">
        <v>31777.75</v>
      </c>
      <c r="C91" s="9">
        <f t="shared" si="5"/>
        <v>87</v>
      </c>
      <c r="D91" s="2">
        <v>5422.8095999999996</v>
      </c>
      <c r="E91" s="2">
        <v>0</v>
      </c>
      <c r="F91" s="2"/>
      <c r="G91" s="1"/>
      <c r="H91" s="2">
        <f t="shared" si="3"/>
        <v>-16268.190399999999</v>
      </c>
      <c r="J91" s="14">
        <f t="shared" si="4"/>
        <v>-0.95055257993270381</v>
      </c>
      <c r="L91" s="1"/>
      <c r="M91" s="1"/>
      <c r="N91" s="1"/>
      <c r="O91" s="1"/>
      <c r="P91" s="1"/>
      <c r="Q91" s="1"/>
    </row>
    <row r="92" spans="2:17" x14ac:dyDescent="0.25">
      <c r="B92" s="1">
        <v>32143</v>
      </c>
      <c r="C92" s="9">
        <f t="shared" si="5"/>
        <v>88</v>
      </c>
      <c r="D92" s="2">
        <v>5412.9179999999997</v>
      </c>
      <c r="E92" s="2">
        <v>0</v>
      </c>
      <c r="F92" s="2"/>
      <c r="G92" s="1"/>
      <c r="H92" s="2">
        <f t="shared" si="3"/>
        <v>-16278.082</v>
      </c>
      <c r="J92" s="14">
        <f t="shared" si="4"/>
        <v>-0.95113054746741266</v>
      </c>
      <c r="L92" s="1"/>
      <c r="M92" s="1"/>
      <c r="N92" s="1"/>
      <c r="O92" s="1"/>
      <c r="P92" s="1"/>
      <c r="Q92" s="1"/>
    </row>
    <row r="93" spans="2:17" x14ac:dyDescent="0.25">
      <c r="B93" s="1">
        <v>32508.25</v>
      </c>
      <c r="C93" s="9">
        <f t="shared" si="5"/>
        <v>89</v>
      </c>
      <c r="D93" s="2">
        <v>5403.0556999999999</v>
      </c>
      <c r="E93" s="2">
        <v>0</v>
      </c>
      <c r="F93" s="2"/>
      <c r="G93" s="1"/>
      <c r="H93" s="2">
        <f t="shared" si="3"/>
        <v>-16287.944299999999</v>
      </c>
      <c r="J93" s="14">
        <f t="shared" si="4"/>
        <v>-0.95170680299913235</v>
      </c>
      <c r="L93" s="1"/>
      <c r="M93" s="1"/>
      <c r="N93" s="1"/>
      <c r="O93" s="1"/>
      <c r="P93" s="1"/>
      <c r="Q93" s="1"/>
    </row>
    <row r="94" spans="2:17" x14ac:dyDescent="0.25">
      <c r="B94" s="1">
        <v>32873.5</v>
      </c>
      <c r="C94" s="9">
        <f t="shared" si="5"/>
        <v>90</v>
      </c>
      <c r="D94" s="2">
        <v>5393.2212</v>
      </c>
      <c r="E94" s="2">
        <v>0</v>
      </c>
      <c r="F94" s="2"/>
      <c r="G94" s="1"/>
      <c r="H94" s="2">
        <f t="shared" si="3"/>
        <v>-16297.7788</v>
      </c>
      <c r="J94" s="14">
        <f t="shared" si="4"/>
        <v>-0.95228143417306732</v>
      </c>
      <c r="L94" s="1"/>
      <c r="M94" s="1"/>
      <c r="N94" s="1"/>
      <c r="O94" s="1"/>
      <c r="P94" s="1"/>
      <c r="Q94" s="1"/>
    </row>
    <row r="95" spans="2:17" x14ac:dyDescent="0.25">
      <c r="B95" s="1">
        <v>33238.75</v>
      </c>
      <c r="C95" s="9">
        <f t="shared" si="5"/>
        <v>91</v>
      </c>
      <c r="D95" s="2">
        <v>5383.415</v>
      </c>
      <c r="E95" s="2">
        <v>0</v>
      </c>
      <c r="F95" s="2"/>
      <c r="G95" s="1"/>
      <c r="H95" s="2">
        <f t="shared" si="3"/>
        <v>-16307.584999999999</v>
      </c>
      <c r="J95" s="14">
        <f t="shared" si="4"/>
        <v>-0.9528544117741492</v>
      </c>
      <c r="L95" s="1"/>
      <c r="M95" s="1"/>
      <c r="N95" s="1"/>
      <c r="O95" s="1"/>
      <c r="P95" s="1"/>
      <c r="Q95" s="1"/>
    </row>
    <row r="96" spans="2:17" x14ac:dyDescent="0.25">
      <c r="B96" s="1">
        <v>33604</v>
      </c>
      <c r="C96" s="9">
        <f t="shared" si="5"/>
        <v>92</v>
      </c>
      <c r="D96" s="2">
        <v>5373.6410999999998</v>
      </c>
      <c r="E96" s="2">
        <v>0</v>
      </c>
      <c r="F96" s="2"/>
      <c r="G96" s="1"/>
      <c r="H96" s="2">
        <f t="shared" si="3"/>
        <v>-16317.358899999999</v>
      </c>
      <c r="J96" s="14">
        <f t="shared" si="4"/>
        <v>-0.95342550208183363</v>
      </c>
      <c r="L96" s="1"/>
      <c r="M96" s="1"/>
      <c r="N96" s="1"/>
      <c r="O96" s="1"/>
      <c r="P96" s="1"/>
      <c r="Q96" s="1"/>
    </row>
    <row r="97" spans="2:17" x14ac:dyDescent="0.25">
      <c r="B97" s="1">
        <v>33969.25</v>
      </c>
      <c r="C97" s="9">
        <f t="shared" si="5"/>
        <v>93</v>
      </c>
      <c r="D97" s="2">
        <v>5363.8989000000001</v>
      </c>
      <c r="E97" s="2">
        <v>0</v>
      </c>
      <c r="F97" s="2"/>
      <c r="G97" s="1"/>
      <c r="H97" s="2">
        <f t="shared" si="3"/>
        <v>-16327.1011</v>
      </c>
      <c r="J97" s="14">
        <f t="shared" si="4"/>
        <v>-0.95399474015420216</v>
      </c>
      <c r="L97" s="1"/>
      <c r="M97" s="1"/>
      <c r="N97" s="1"/>
      <c r="O97" s="1"/>
      <c r="P97" s="1"/>
      <c r="Q97" s="1"/>
    </row>
    <row r="98" spans="2:17" x14ac:dyDescent="0.25">
      <c r="B98" s="1">
        <v>34334.5</v>
      </c>
      <c r="C98" s="9">
        <f t="shared" si="5"/>
        <v>94</v>
      </c>
      <c r="D98" s="2">
        <v>5354.1918999999998</v>
      </c>
      <c r="E98" s="2">
        <v>0</v>
      </c>
      <c r="F98" s="2"/>
      <c r="G98" s="1"/>
      <c r="H98" s="2">
        <f t="shared" si="3"/>
        <v>-16336.8081</v>
      </c>
      <c r="J98" s="14">
        <f t="shared" si="4"/>
        <v>-0.95456192148577834</v>
      </c>
      <c r="L98" s="1"/>
      <c r="M98" s="1"/>
      <c r="N98" s="1"/>
      <c r="O98" s="1"/>
      <c r="P98" s="1"/>
      <c r="Q98" s="1"/>
    </row>
    <row r="99" spans="2:17" x14ac:dyDescent="0.25">
      <c r="B99" s="1">
        <v>34699.75</v>
      </c>
      <c r="C99" s="9">
        <f t="shared" si="5"/>
        <v>95</v>
      </c>
      <c r="D99" s="2">
        <v>5344.5195000000003</v>
      </c>
      <c r="E99" s="2">
        <v>0</v>
      </c>
      <c r="F99" s="2"/>
      <c r="G99" s="1"/>
      <c r="H99" s="2">
        <f t="shared" si="3"/>
        <v>-16346.4805</v>
      </c>
      <c r="J99" s="14">
        <f t="shared" si="4"/>
        <v>-0.95512708113464384</v>
      </c>
      <c r="L99" s="1"/>
      <c r="M99" s="1"/>
      <c r="N99" s="1"/>
      <c r="O99" s="1"/>
      <c r="P99" s="1"/>
      <c r="Q99" s="1"/>
    </row>
    <row r="100" spans="2:17" x14ac:dyDescent="0.25">
      <c r="B100" s="1">
        <v>35065</v>
      </c>
      <c r="C100" s="9">
        <f t="shared" si="5"/>
        <v>96</v>
      </c>
      <c r="D100" s="2">
        <v>5334.8856999999998</v>
      </c>
      <c r="E100" s="2">
        <v>0</v>
      </c>
      <c r="F100" s="2"/>
      <c r="G100" s="1"/>
      <c r="H100" s="2">
        <f t="shared" si="3"/>
        <v>-16356.114300000001</v>
      </c>
      <c r="J100" s="14">
        <f t="shared" si="4"/>
        <v>-0.95568998538025418</v>
      </c>
      <c r="L100" s="1"/>
      <c r="M100" s="1"/>
      <c r="N100" s="1"/>
      <c r="O100" s="1"/>
      <c r="P100" s="1"/>
      <c r="Q100" s="1"/>
    </row>
    <row r="101" spans="2:17" x14ac:dyDescent="0.25">
      <c r="B101" s="1">
        <v>35430.25</v>
      </c>
      <c r="C101" s="9">
        <f t="shared" si="5"/>
        <v>97</v>
      </c>
      <c r="D101" s="2">
        <v>5325.2896000000001</v>
      </c>
      <c r="E101" s="2">
        <v>0</v>
      </c>
      <c r="F101" s="2"/>
      <c r="G101" s="1"/>
      <c r="H101" s="2">
        <f t="shared" si="3"/>
        <v>-16365.7104</v>
      </c>
      <c r="J101" s="14">
        <f t="shared" si="4"/>
        <v>-0.95625068680973158</v>
      </c>
      <c r="L101" s="1"/>
      <c r="M101" s="1"/>
      <c r="N101" s="1"/>
      <c r="O101" s="1"/>
      <c r="P101" s="1"/>
      <c r="Q101" s="1"/>
    </row>
    <row r="102" spans="2:17" x14ac:dyDescent="0.25">
      <c r="B102" s="1">
        <v>35795.5</v>
      </c>
      <c r="C102" s="9">
        <f t="shared" si="5"/>
        <v>98</v>
      </c>
      <c r="D102" s="2">
        <v>5315.7329</v>
      </c>
      <c r="E102" s="2">
        <v>0</v>
      </c>
      <c r="F102" s="2"/>
      <c r="G102" s="1"/>
      <c r="H102" s="2">
        <f t="shared" si="3"/>
        <v>-16375.267100000001</v>
      </c>
      <c r="J102" s="14">
        <f t="shared" si="4"/>
        <v>-0.95680908609184501</v>
      </c>
      <c r="L102" s="1"/>
      <c r="M102" s="1"/>
      <c r="N102" s="1"/>
      <c r="O102" s="1"/>
      <c r="P102" s="1"/>
      <c r="Q102" s="1"/>
    </row>
    <row r="103" spans="2:17" x14ac:dyDescent="0.25">
      <c r="B103" s="1">
        <v>36160.75</v>
      </c>
      <c r="C103" s="9">
        <f t="shared" si="5"/>
        <v>99</v>
      </c>
      <c r="D103" s="2">
        <v>5306.2157999999999</v>
      </c>
      <c r="E103" s="2">
        <v>0</v>
      </c>
      <c r="F103" s="2"/>
      <c r="G103" s="1"/>
      <c r="H103" s="2">
        <f t="shared" si="3"/>
        <v>-16384.784200000002</v>
      </c>
      <c r="J103" s="14">
        <f t="shared" si="4"/>
        <v>-0.95736517154056699</v>
      </c>
      <c r="L103" s="1"/>
      <c r="M103" s="1"/>
      <c r="N103" s="1"/>
      <c r="O103" s="1"/>
      <c r="P103" s="1"/>
      <c r="Q103" s="1"/>
    </row>
    <row r="104" spans="2:17" x14ac:dyDescent="0.25">
      <c r="B104" s="1">
        <v>36526</v>
      </c>
      <c r="C104" s="9">
        <f t="shared" si="5"/>
        <v>100</v>
      </c>
      <c r="D104" s="2">
        <v>5296.7353999999996</v>
      </c>
      <c r="E104" s="2">
        <v>0</v>
      </c>
      <c r="F104" s="2"/>
      <c r="G104" s="1"/>
      <c r="H104" s="2">
        <f t="shared" si="3"/>
        <v>-16394.264600000002</v>
      </c>
      <c r="J104" s="14">
        <f t="shared" si="4"/>
        <v>-0.95791911260329232</v>
      </c>
      <c r="L104" s="1"/>
      <c r="M104" s="1"/>
      <c r="N104" s="1"/>
      <c r="O104" s="1"/>
      <c r="P104" s="1"/>
      <c r="Q104" s="1"/>
    </row>
    <row r="105" spans="2:17" x14ac:dyDescent="0.25">
      <c r="B105" s="1">
        <v>36891.25</v>
      </c>
      <c r="C105" s="9">
        <f t="shared" si="5"/>
        <v>101</v>
      </c>
      <c r="D105" s="2">
        <v>5287.2934999999998</v>
      </c>
      <c r="E105" s="2">
        <v>0</v>
      </c>
      <c r="F105" s="2"/>
      <c r="G105" s="1"/>
      <c r="H105" s="2">
        <f t="shared" si="3"/>
        <v>-16403.7065</v>
      </c>
      <c r="J105" s="14">
        <f t="shared" si="4"/>
        <v>-0.9584708041057759</v>
      </c>
      <c r="L105" s="1"/>
      <c r="M105" s="1"/>
      <c r="N105" s="1"/>
      <c r="O105" s="1"/>
      <c r="P105" s="1"/>
      <c r="Q105" s="1"/>
    </row>
    <row r="106" spans="2:17" x14ac:dyDescent="0.25">
      <c r="B106" s="1">
        <v>37256.5</v>
      </c>
      <c r="C106" s="9">
        <f t="shared" si="5"/>
        <v>102</v>
      </c>
      <c r="D106" s="2">
        <v>5277.8926000000001</v>
      </c>
      <c r="E106" s="2">
        <v>0</v>
      </c>
      <c r="F106" s="2"/>
      <c r="G106" s="1"/>
      <c r="H106" s="2">
        <f t="shared" si="3"/>
        <v>-16413.107400000001</v>
      </c>
      <c r="J106" s="14">
        <f t="shared" si="4"/>
        <v>-0.95902009997267756</v>
      </c>
      <c r="L106" s="1"/>
      <c r="M106" s="1"/>
      <c r="N106" s="1"/>
      <c r="O106" s="1"/>
      <c r="P106" s="1"/>
      <c r="Q106" s="1"/>
    </row>
    <row r="107" spans="2:17" x14ac:dyDescent="0.25">
      <c r="B107" s="1">
        <v>37621.75</v>
      </c>
      <c r="C107" s="9">
        <f t="shared" si="5"/>
        <v>103</v>
      </c>
      <c r="D107" s="2">
        <v>5268.5303000000004</v>
      </c>
      <c r="E107" s="2">
        <v>0</v>
      </c>
      <c r="F107" s="2"/>
      <c r="G107" s="1"/>
      <c r="H107" s="2">
        <f t="shared" si="3"/>
        <v>-16422.469700000001</v>
      </c>
      <c r="J107" s="14">
        <f t="shared" si="4"/>
        <v>-0.95956714043632396</v>
      </c>
      <c r="L107" s="1"/>
      <c r="M107" s="1"/>
      <c r="N107" s="1"/>
      <c r="O107" s="1"/>
      <c r="P107" s="1"/>
      <c r="Q107" s="1"/>
    </row>
    <row r="108" spans="2:17" x14ac:dyDescent="0.25">
      <c r="B108" s="1">
        <v>37987</v>
      </c>
      <c r="C108" s="9">
        <f t="shared" si="5"/>
        <v>104</v>
      </c>
      <c r="D108" s="2">
        <v>5259.2056000000002</v>
      </c>
      <c r="E108" s="2">
        <v>0</v>
      </c>
      <c r="F108" s="2"/>
      <c r="G108" s="1"/>
      <c r="H108" s="2">
        <f t="shared" si="3"/>
        <v>-16431.794399999999</v>
      </c>
      <c r="J108" s="14">
        <f t="shared" si="4"/>
        <v>-0.96011198392685115</v>
      </c>
      <c r="L108" s="1"/>
      <c r="M108" s="1"/>
      <c r="N108" s="1"/>
      <c r="O108" s="1"/>
      <c r="P108" s="1"/>
      <c r="Q108" s="1"/>
    </row>
    <row r="109" spans="2:17" x14ac:dyDescent="0.25">
      <c r="B109" s="1">
        <v>38352.25</v>
      </c>
      <c r="C109" s="9">
        <f t="shared" si="5"/>
        <v>105</v>
      </c>
      <c r="D109" s="2">
        <v>5249.9242999999997</v>
      </c>
      <c r="E109" s="2">
        <v>0</v>
      </c>
      <c r="F109" s="2"/>
      <c r="G109" s="1"/>
      <c r="H109" s="2">
        <f t="shared" si="3"/>
        <v>-16441.075700000001</v>
      </c>
      <c r="J109" s="14">
        <f t="shared" si="4"/>
        <v>-0.9606542915494698</v>
      </c>
      <c r="L109" s="1"/>
      <c r="M109" s="1"/>
      <c r="N109" s="1"/>
      <c r="O109" s="1"/>
      <c r="P109" s="1"/>
      <c r="Q109" s="1"/>
    </row>
    <row r="110" spans="2:17" x14ac:dyDescent="0.25">
      <c r="B110" s="1">
        <v>38717.5</v>
      </c>
      <c r="C110" s="9">
        <f t="shared" si="5"/>
        <v>106</v>
      </c>
      <c r="D110" s="2">
        <v>5240.6812</v>
      </c>
      <c r="E110" s="2">
        <v>0</v>
      </c>
      <c r="F110" s="2"/>
      <c r="G110" s="1"/>
      <c r="H110" s="2">
        <f t="shared" si="3"/>
        <v>-16450.318800000001</v>
      </c>
      <c r="J110" s="14">
        <f t="shared" si="4"/>
        <v>-0.96119436714088746</v>
      </c>
      <c r="L110" s="1"/>
      <c r="M110" s="1"/>
      <c r="N110" s="1"/>
      <c r="O110" s="1"/>
      <c r="P110" s="1"/>
      <c r="Q110" s="1"/>
    </row>
    <row r="111" spans="2:17" x14ac:dyDescent="0.25">
      <c r="B111" s="1">
        <v>39082.75</v>
      </c>
      <c r="C111" s="9">
        <f t="shared" si="5"/>
        <v>107</v>
      </c>
      <c r="D111" s="2">
        <v>5231.4766</v>
      </c>
      <c r="E111" s="2">
        <v>0</v>
      </c>
      <c r="F111" s="2"/>
      <c r="G111" s="1"/>
      <c r="H111" s="2">
        <f t="shared" si="3"/>
        <v>-16459.523399999998</v>
      </c>
      <c r="J111" s="14">
        <f t="shared" si="4"/>
        <v>-0.96173219317206338</v>
      </c>
      <c r="L111" s="1"/>
      <c r="M111" s="1"/>
      <c r="N111" s="1"/>
      <c r="O111" s="1"/>
      <c r="P111" s="1"/>
      <c r="Q111" s="1"/>
    </row>
    <row r="112" spans="2:17" x14ac:dyDescent="0.25">
      <c r="B112" s="1">
        <v>39448</v>
      </c>
      <c r="C112" s="9">
        <f t="shared" si="5"/>
        <v>108</v>
      </c>
      <c r="D112" s="2">
        <v>5222.3130000000001</v>
      </c>
      <c r="E112" s="2">
        <v>0</v>
      </c>
      <c r="F112" s="2"/>
      <c r="G112" s="1"/>
      <c r="H112" s="2">
        <f t="shared" si="3"/>
        <v>-16468.686999999998</v>
      </c>
      <c r="J112" s="14">
        <f t="shared" si="4"/>
        <v>-0.96226762356765749</v>
      </c>
      <c r="L112" s="1"/>
      <c r="M112" s="1"/>
      <c r="N112" s="1"/>
      <c r="O112" s="1"/>
      <c r="P112" s="1"/>
      <c r="Q112" s="1"/>
    </row>
    <row r="113" spans="2:17" x14ac:dyDescent="0.25">
      <c r="B113" s="1">
        <v>39813.25</v>
      </c>
      <c r="C113" s="9">
        <f t="shared" si="5"/>
        <v>109</v>
      </c>
      <c r="D113" s="2">
        <v>5213.1869999999999</v>
      </c>
      <c r="E113" s="2">
        <v>0</v>
      </c>
      <c r="F113" s="2"/>
      <c r="G113" s="1"/>
      <c r="H113" s="2">
        <f t="shared" si="3"/>
        <v>-16477.813000000002</v>
      </c>
      <c r="J113" s="14">
        <f t="shared" si="4"/>
        <v>-0.96280085699013263</v>
      </c>
      <c r="L113" s="1"/>
      <c r="M113" s="1"/>
      <c r="N113" s="1"/>
      <c r="O113" s="1"/>
      <c r="P113" s="1"/>
      <c r="Q113" s="1"/>
    </row>
    <row r="114" spans="2:17" x14ac:dyDescent="0.25">
      <c r="B114" s="1">
        <v>40178.5</v>
      </c>
      <c r="C114" s="9">
        <f t="shared" si="5"/>
        <v>110</v>
      </c>
      <c r="D114" s="2">
        <v>5206.5956999999999</v>
      </c>
      <c r="E114" s="2">
        <v>0</v>
      </c>
      <c r="F114" s="2"/>
      <c r="G114" s="1"/>
      <c r="H114" s="2">
        <f t="shared" si="3"/>
        <v>-16484.404300000002</v>
      </c>
      <c r="J114" s="14">
        <f t="shared" si="4"/>
        <v>-0.96318598754651641</v>
      </c>
      <c r="L114" s="1"/>
      <c r="M114" s="1"/>
      <c r="N114" s="1"/>
      <c r="O114" s="1"/>
      <c r="P114" s="1"/>
      <c r="Q114" s="1"/>
    </row>
    <row r="115" spans="2:17" x14ac:dyDescent="0.25">
      <c r="B115" s="1">
        <v>40543.75</v>
      </c>
      <c r="C115" s="9">
        <f t="shared" si="5"/>
        <v>111</v>
      </c>
      <c r="D115" s="2">
        <v>5197.6733000000004</v>
      </c>
      <c r="E115" s="2">
        <v>0</v>
      </c>
      <c r="F115" s="2"/>
      <c r="G115" s="1"/>
      <c r="H115" s="2">
        <f t="shared" si="3"/>
        <v>-16493.326699999998</v>
      </c>
      <c r="J115" s="14">
        <f t="shared" si="4"/>
        <v>-0.96370732459327169</v>
      </c>
      <c r="L115" s="1"/>
      <c r="M115" s="1"/>
      <c r="N115" s="1"/>
      <c r="O115" s="1"/>
      <c r="P115" s="1"/>
      <c r="Q115" s="1"/>
    </row>
    <row r="116" spans="2:17" x14ac:dyDescent="0.25">
      <c r="B116" s="1">
        <v>40909</v>
      </c>
      <c r="C116" s="9">
        <f t="shared" si="5"/>
        <v>112</v>
      </c>
      <c r="D116" s="2">
        <v>5189.1958000000004</v>
      </c>
      <c r="E116" s="2">
        <v>0</v>
      </c>
      <c r="F116" s="2"/>
      <c r="G116" s="1"/>
      <c r="H116" s="2">
        <f t="shared" si="3"/>
        <v>-16501.804199999999</v>
      </c>
      <c r="J116" s="14">
        <f t="shared" si="4"/>
        <v>-0.96420266607245553</v>
      </c>
      <c r="L116" s="1"/>
      <c r="M116" s="1"/>
      <c r="N116" s="1"/>
      <c r="O116" s="1"/>
      <c r="P116" s="1"/>
      <c r="Q116" s="1"/>
    </row>
    <row r="117" spans="2:17" x14ac:dyDescent="0.25">
      <c r="B117" s="1">
        <v>41274.25</v>
      </c>
      <c r="C117" s="9">
        <f t="shared" si="5"/>
        <v>113</v>
      </c>
      <c r="D117" s="2">
        <v>5180.7592999999997</v>
      </c>
      <c r="E117" s="2">
        <v>0</v>
      </c>
      <c r="F117" s="2"/>
      <c r="G117" s="1"/>
      <c r="H117" s="2">
        <f t="shared" si="3"/>
        <v>-16510.240700000002</v>
      </c>
      <c r="J117" s="14">
        <f t="shared" si="4"/>
        <v>-0.96469561191605746</v>
      </c>
      <c r="L117" s="1"/>
      <c r="M117" s="1"/>
      <c r="N117" s="1"/>
      <c r="O117" s="1"/>
      <c r="P117" s="1"/>
      <c r="Q117" s="1"/>
    </row>
    <row r="118" spans="2:17" x14ac:dyDescent="0.25">
      <c r="B118" s="1">
        <v>41639.5</v>
      </c>
      <c r="C118" s="9">
        <f t="shared" si="5"/>
        <v>114</v>
      </c>
      <c r="D118" s="2">
        <v>5172.3433000000005</v>
      </c>
      <c r="E118" s="2">
        <v>0</v>
      </c>
      <c r="F118" s="2"/>
      <c r="G118" s="1"/>
      <c r="H118" s="2">
        <f t="shared" si="3"/>
        <v>-16518.6567</v>
      </c>
      <c r="J118" s="14">
        <f t="shared" si="4"/>
        <v>-0.96518735994186811</v>
      </c>
      <c r="L118" s="1"/>
      <c r="M118" s="1"/>
      <c r="N118" s="1"/>
      <c r="O118" s="1"/>
      <c r="P118" s="1"/>
      <c r="Q118" s="1"/>
    </row>
    <row r="119" spans="2:17" x14ac:dyDescent="0.25">
      <c r="B119" s="1">
        <v>42004.75</v>
      </c>
      <c r="C119" s="9">
        <f t="shared" si="5"/>
        <v>115</v>
      </c>
      <c r="D119" s="2">
        <v>5163.9453000000003</v>
      </c>
      <c r="E119" s="2">
        <v>0</v>
      </c>
      <c r="F119" s="2"/>
      <c r="G119" s="1"/>
      <c r="H119" s="2">
        <f t="shared" si="3"/>
        <v>-16527.054700000001</v>
      </c>
      <c r="J119" s="14">
        <f t="shared" si="4"/>
        <v>-0.96567805622522829</v>
      </c>
      <c r="L119" s="1"/>
      <c r="M119" s="1"/>
      <c r="N119" s="1"/>
      <c r="O119" s="1"/>
      <c r="P119" s="1"/>
      <c r="Q119" s="1"/>
    </row>
    <row r="120" spans="2:17" x14ac:dyDescent="0.25">
      <c r="B120" s="1">
        <v>42370</v>
      </c>
      <c r="C120" s="9">
        <f t="shared" si="5"/>
        <v>116</v>
      </c>
      <c r="D120" s="2">
        <v>5155.5679</v>
      </c>
      <c r="E120" s="2">
        <v>0</v>
      </c>
      <c r="F120" s="2"/>
      <c r="G120" s="1"/>
      <c r="H120" s="2">
        <f t="shared" si="3"/>
        <v>-16535.432099999998</v>
      </c>
      <c r="J120" s="14">
        <f t="shared" si="4"/>
        <v>-0.96616754884778366</v>
      </c>
      <c r="L120" s="1"/>
      <c r="M120" s="1"/>
      <c r="N120" s="1"/>
      <c r="O120" s="1"/>
      <c r="P120" s="1"/>
      <c r="Q120" s="1"/>
    </row>
    <row r="121" spans="2:17" x14ac:dyDescent="0.25">
      <c r="B121" s="1">
        <v>42735.25</v>
      </c>
      <c r="C121" s="9">
        <f t="shared" si="5"/>
        <v>117</v>
      </c>
      <c r="D121" s="2">
        <v>5147.2147999999997</v>
      </c>
      <c r="E121" s="2">
        <v>0</v>
      </c>
      <c r="F121" s="2"/>
      <c r="G121" s="1"/>
      <c r="H121" s="2">
        <f t="shared" si="3"/>
        <v>-16543.785199999998</v>
      </c>
      <c r="J121" s="14">
        <f t="shared" si="4"/>
        <v>-0.96665562161803076</v>
      </c>
      <c r="L121" s="1"/>
      <c r="M121" s="1"/>
      <c r="N121" s="1"/>
      <c r="O121" s="1"/>
      <c r="P121" s="1"/>
      <c r="Q121" s="1"/>
    </row>
    <row r="122" spans="2:17" x14ac:dyDescent="0.25">
      <c r="B122" s="1">
        <v>43100.5</v>
      </c>
      <c r="C122" s="9">
        <f t="shared" si="5"/>
        <v>118</v>
      </c>
      <c r="D122" s="2">
        <v>5138.8804</v>
      </c>
      <c r="E122" s="2">
        <v>0</v>
      </c>
      <c r="F122" s="2"/>
      <c r="G122" s="1"/>
      <c r="H122" s="2">
        <f t="shared" si="3"/>
        <v>-16552.119599999998</v>
      </c>
      <c r="J122" s="14">
        <f t="shared" si="4"/>
        <v>-0.96714260174473199</v>
      </c>
      <c r="L122" s="1"/>
      <c r="M122" s="1"/>
      <c r="N122" s="1"/>
      <c r="O122" s="1"/>
      <c r="P122" s="1"/>
      <c r="Q122" s="1"/>
    </row>
    <row r="123" spans="2:17" x14ac:dyDescent="0.25">
      <c r="B123" s="1">
        <v>43465.75</v>
      </c>
      <c r="C123" s="9">
        <f t="shared" si="5"/>
        <v>119</v>
      </c>
      <c r="D123" s="2">
        <v>5130.5736999999999</v>
      </c>
      <c r="E123" s="2">
        <v>0</v>
      </c>
      <c r="F123" s="2"/>
      <c r="G123" s="1"/>
      <c r="H123" s="2">
        <f t="shared" si="3"/>
        <v>-16560.426299999999</v>
      </c>
      <c r="J123" s="14">
        <f t="shared" si="4"/>
        <v>-0.96762796335666201</v>
      </c>
      <c r="L123" s="1"/>
      <c r="M123" s="1"/>
      <c r="N123" s="1"/>
      <c r="O123" s="1"/>
      <c r="P123" s="1"/>
      <c r="Q123" s="1"/>
    </row>
    <row r="124" spans="2:17" x14ac:dyDescent="0.25">
      <c r="B124" s="1">
        <v>43831</v>
      </c>
      <c r="C124" s="9">
        <f t="shared" si="5"/>
        <v>120</v>
      </c>
      <c r="D124" s="2">
        <v>5122.2924999999996</v>
      </c>
      <c r="E124" s="2">
        <v>0</v>
      </c>
      <c r="F124" s="2"/>
      <c r="G124" s="1"/>
      <c r="H124" s="2">
        <f t="shared" si="3"/>
        <v>-16568.7075</v>
      </c>
      <c r="J124" s="14">
        <f t="shared" si="4"/>
        <v>-0.96811183500012021</v>
      </c>
      <c r="L124" s="1"/>
      <c r="M124" s="1"/>
      <c r="N124" s="1"/>
      <c r="O124" s="1"/>
      <c r="P124" s="1"/>
      <c r="Q124" s="1"/>
    </row>
    <row r="125" spans="2:17" x14ac:dyDescent="0.25">
      <c r="B125" s="1">
        <v>44196.25</v>
      </c>
      <c r="C125" s="9">
        <f t="shared" si="5"/>
        <v>121</v>
      </c>
      <c r="D125" s="2">
        <v>5114.0370999999996</v>
      </c>
      <c r="E125" s="2">
        <v>0</v>
      </c>
      <c r="F125" s="2"/>
      <c r="G125" s="1"/>
      <c r="H125" s="2">
        <f t="shared" si="3"/>
        <v>-16576.962899999999</v>
      </c>
      <c r="J125" s="14">
        <f t="shared" si="4"/>
        <v>-0.9685941991460657</v>
      </c>
      <c r="L125" s="1"/>
      <c r="M125" s="1"/>
      <c r="N125" s="1"/>
      <c r="O125" s="1"/>
      <c r="P125" s="1"/>
      <c r="Q125" s="1"/>
    </row>
    <row r="126" spans="2:17" x14ac:dyDescent="0.25">
      <c r="B126" s="1">
        <v>44561.5</v>
      </c>
      <c r="C126" s="9">
        <f t="shared" si="5"/>
        <v>122</v>
      </c>
      <c r="D126" s="2">
        <v>5105.8081000000002</v>
      </c>
      <c r="E126" s="2">
        <v>0</v>
      </c>
      <c r="F126" s="2"/>
      <c r="G126" s="1"/>
      <c r="H126" s="2">
        <f t="shared" si="3"/>
        <v>-16585.191899999998</v>
      </c>
      <c r="J126" s="14">
        <f t="shared" si="4"/>
        <v>-0.96907502073641705</v>
      </c>
      <c r="L126" s="1"/>
      <c r="M126" s="1"/>
      <c r="N126" s="1"/>
      <c r="O126" s="1"/>
      <c r="P126" s="1"/>
      <c r="Q126" s="1"/>
    </row>
    <row r="127" spans="2:17" x14ac:dyDescent="0.25">
      <c r="B127" s="1">
        <v>44926.75</v>
      </c>
      <c r="C127" s="9">
        <f t="shared" si="5"/>
        <v>123</v>
      </c>
      <c r="D127" s="2">
        <v>5097.6035000000002</v>
      </c>
      <c r="E127" s="2">
        <v>0</v>
      </c>
      <c r="F127" s="2"/>
      <c r="G127" s="1"/>
      <c r="H127" s="2">
        <f t="shared" si="3"/>
        <v>-16593.396499999999</v>
      </c>
      <c r="J127" s="14">
        <f t="shared" si="4"/>
        <v>-0.96955441663144637</v>
      </c>
      <c r="L127" s="1"/>
      <c r="M127" s="1"/>
      <c r="N127" s="1"/>
      <c r="O127" s="1"/>
      <c r="P127" s="1"/>
      <c r="Q127" s="1"/>
    </row>
    <row r="128" spans="2:17" x14ac:dyDescent="0.25">
      <c r="B128" s="1">
        <v>45292</v>
      </c>
      <c r="C128" s="9">
        <f t="shared" si="5"/>
        <v>124</v>
      </c>
      <c r="D128" s="2">
        <v>5089.4326000000001</v>
      </c>
      <c r="E128" s="2">
        <v>0</v>
      </c>
      <c r="F128" s="2"/>
      <c r="G128" s="1"/>
      <c r="H128" s="2">
        <f t="shared" si="3"/>
        <v>-16601.5674</v>
      </c>
      <c r="J128" s="14">
        <f t="shared" si="4"/>
        <v>-0.97003184343088766</v>
      </c>
      <c r="L128" s="1"/>
      <c r="M128" s="1"/>
      <c r="N128" s="1"/>
      <c r="O128" s="1"/>
      <c r="P128" s="1"/>
      <c r="Q128" s="1"/>
    </row>
    <row r="129" spans="2:17" x14ac:dyDescent="0.25">
      <c r="B129" s="1">
        <v>45657.25</v>
      </c>
      <c r="C129" s="9">
        <f t="shared" si="5"/>
        <v>125</v>
      </c>
      <c r="D129" s="2">
        <v>5081.2856000000002</v>
      </c>
      <c r="E129" s="2">
        <v>0</v>
      </c>
      <c r="F129" s="2"/>
      <c r="G129" s="1"/>
      <c r="H129" s="2">
        <f t="shared" si="3"/>
        <v>-16609.714400000001</v>
      </c>
      <c r="J129" s="14">
        <f t="shared" si="4"/>
        <v>-0.97050787375007497</v>
      </c>
      <c r="L129" s="1"/>
      <c r="M129" s="1"/>
      <c r="N129" s="1"/>
      <c r="O129" s="1"/>
      <c r="P129" s="1"/>
      <c r="Q129" s="1"/>
    </row>
    <row r="130" spans="2:17" x14ac:dyDescent="0.25">
      <c r="B130" s="1">
        <v>46022.5</v>
      </c>
      <c r="C130" s="9">
        <f t="shared" si="5"/>
        <v>126</v>
      </c>
      <c r="D130" s="2">
        <v>5073.1698999999999</v>
      </c>
      <c r="E130" s="2">
        <v>0</v>
      </c>
      <c r="F130" s="2"/>
      <c r="G130" s="1"/>
      <c r="H130" s="2">
        <f t="shared" si="3"/>
        <v>-16617.830099999999</v>
      </c>
      <c r="J130" s="14">
        <f t="shared" si="4"/>
        <v>-0.97098207520600088</v>
      </c>
      <c r="L130" s="1"/>
      <c r="M130" s="1"/>
      <c r="N130" s="1"/>
      <c r="O130" s="1"/>
      <c r="P130" s="1"/>
      <c r="Q130" s="1"/>
    </row>
    <row r="131" spans="2:17" x14ac:dyDescent="0.25">
      <c r="B131" s="1">
        <v>46387.75</v>
      </c>
      <c r="C131" s="9">
        <f t="shared" si="5"/>
        <v>127</v>
      </c>
      <c r="D131" s="2">
        <v>5065.0806000000002</v>
      </c>
      <c r="E131" s="2">
        <v>0</v>
      </c>
      <c r="F131" s="2"/>
      <c r="G131" s="1"/>
      <c r="H131" s="2">
        <f t="shared" si="3"/>
        <v>-16625.919399999999</v>
      </c>
      <c r="J131" s="14">
        <f t="shared" si="4"/>
        <v>-0.97145473410633243</v>
      </c>
      <c r="L131" s="1"/>
      <c r="M131" s="1"/>
      <c r="N131" s="1"/>
      <c r="O131" s="1"/>
      <c r="P131" s="1"/>
      <c r="Q131" s="1"/>
    </row>
    <row r="132" spans="2:17" x14ac:dyDescent="0.25">
      <c r="B132" s="1">
        <v>46753</v>
      </c>
      <c r="C132" s="9">
        <f t="shared" si="5"/>
        <v>128</v>
      </c>
      <c r="D132" s="2">
        <v>5057.0249000000003</v>
      </c>
      <c r="E132" s="2">
        <v>0</v>
      </c>
      <c r="F132" s="2"/>
      <c r="G132" s="1"/>
      <c r="H132" s="2">
        <f t="shared" si="3"/>
        <v>-16633.9751</v>
      </c>
      <c r="J132" s="14">
        <f t="shared" si="4"/>
        <v>-0.97192542975408958</v>
      </c>
      <c r="L132" s="1"/>
      <c r="M132" s="1"/>
      <c r="N132" s="1"/>
      <c r="O132" s="1"/>
      <c r="P132" s="1"/>
      <c r="Q132" s="1"/>
    </row>
    <row r="133" spans="2:17" x14ac:dyDescent="0.25">
      <c r="B133" s="1">
        <v>47118.25</v>
      </c>
      <c r="C133" s="9">
        <f t="shared" si="5"/>
        <v>129</v>
      </c>
      <c r="D133" s="2">
        <v>5048.9921999999997</v>
      </c>
      <c r="E133" s="2">
        <v>0</v>
      </c>
      <c r="F133" s="2"/>
      <c r="G133" s="1"/>
      <c r="H133" s="2">
        <f t="shared" ref="H133:H196" si="6">D133-21691</f>
        <v>-16642.007799999999</v>
      </c>
      <c r="J133" s="14">
        <f t="shared" ref="J133:J196" si="7">H133/$I$4</f>
        <v>-0.97239478150871528</v>
      </c>
      <c r="L133" s="1"/>
      <c r="M133" s="1"/>
      <c r="N133" s="1"/>
      <c r="O133" s="1"/>
      <c r="P133" s="1"/>
      <c r="Q133" s="1"/>
    </row>
    <row r="134" spans="2:17" x14ac:dyDescent="0.25">
      <c r="B134" s="1">
        <v>47483.5</v>
      </c>
      <c r="C134" s="9">
        <f t="shared" ref="C134:C197" si="8">(B134-1)/365.25</f>
        <v>130</v>
      </c>
      <c r="D134" s="2">
        <v>5040.9926999999998</v>
      </c>
      <c r="E134" s="2">
        <v>0</v>
      </c>
      <c r="F134" s="2"/>
      <c r="G134" s="1"/>
      <c r="H134" s="2">
        <f t="shared" si="6"/>
        <v>-16650.007300000001</v>
      </c>
      <c r="J134" s="14">
        <f t="shared" si="7"/>
        <v>-0.97286219338282109</v>
      </c>
      <c r="L134" s="1"/>
      <c r="M134" s="1"/>
      <c r="N134" s="1"/>
      <c r="O134" s="1"/>
      <c r="P134" s="1"/>
      <c r="Q134" s="1"/>
    </row>
    <row r="135" spans="2:17" x14ac:dyDescent="0.25">
      <c r="B135" s="1">
        <v>47848.75</v>
      </c>
      <c r="C135" s="9">
        <f t="shared" si="8"/>
        <v>131</v>
      </c>
      <c r="D135" s="2">
        <v>5033.0219999999999</v>
      </c>
      <c r="E135" s="2">
        <v>0</v>
      </c>
      <c r="F135" s="2"/>
      <c r="G135" s="1"/>
      <c r="H135" s="2">
        <f t="shared" si="6"/>
        <v>-16657.977999999999</v>
      </c>
      <c r="J135" s="14">
        <f t="shared" si="7"/>
        <v>-0.97332792246900557</v>
      </c>
      <c r="L135" s="1"/>
      <c r="M135" s="1"/>
      <c r="N135" s="1"/>
      <c r="O135" s="1"/>
      <c r="P135" s="1"/>
      <c r="Q135" s="1"/>
    </row>
    <row r="136" spans="2:17" x14ac:dyDescent="0.25">
      <c r="B136" s="1">
        <v>48214</v>
      </c>
      <c r="C136" s="9">
        <f t="shared" si="8"/>
        <v>132</v>
      </c>
      <c r="D136" s="2">
        <v>5025.0785999999998</v>
      </c>
      <c r="E136" s="2">
        <v>0</v>
      </c>
      <c r="F136" s="2"/>
      <c r="G136" s="1"/>
      <c r="H136" s="2">
        <f t="shared" si="6"/>
        <v>-16665.921399999999</v>
      </c>
      <c r="J136" s="14">
        <f t="shared" si="7"/>
        <v>-0.97379205641247346</v>
      </c>
      <c r="L136" s="1"/>
      <c r="M136" s="1"/>
      <c r="N136" s="1"/>
      <c r="O136" s="1"/>
      <c r="P136" s="1"/>
      <c r="Q136" s="1"/>
    </row>
    <row r="137" spans="2:17" x14ac:dyDescent="0.25">
      <c r="B137" s="1">
        <v>48579.25</v>
      </c>
      <c r="C137" s="9">
        <f t="shared" si="8"/>
        <v>133</v>
      </c>
      <c r="D137" s="2">
        <v>5017.1670000000004</v>
      </c>
      <c r="E137" s="2">
        <v>0</v>
      </c>
      <c r="F137" s="2"/>
      <c r="G137" s="1"/>
      <c r="H137" s="2">
        <f t="shared" si="6"/>
        <v>-16673.832999999999</v>
      </c>
      <c r="J137" s="14">
        <f t="shared" si="7"/>
        <v>-0.97425433227761171</v>
      </c>
      <c r="L137" s="1"/>
      <c r="M137" s="1"/>
      <c r="N137" s="1"/>
      <c r="O137" s="1"/>
      <c r="P137" s="1"/>
      <c r="Q137" s="1"/>
    </row>
    <row r="138" spans="2:17" x14ac:dyDescent="0.25">
      <c r="B138" s="1">
        <v>48944.5</v>
      </c>
      <c r="C138" s="9">
        <f t="shared" si="8"/>
        <v>134</v>
      </c>
      <c r="D138" s="2">
        <v>5009.2826999999997</v>
      </c>
      <c r="E138" s="2">
        <v>0</v>
      </c>
      <c r="F138" s="2"/>
      <c r="G138" s="1"/>
      <c r="H138" s="2">
        <f t="shared" si="6"/>
        <v>-16681.7173</v>
      </c>
      <c r="J138" s="14">
        <f t="shared" si="7"/>
        <v>-0.97471501300003338</v>
      </c>
      <c r="L138" s="1"/>
      <c r="M138" s="1"/>
      <c r="N138" s="1"/>
      <c r="O138" s="1"/>
      <c r="P138" s="1"/>
      <c r="Q138" s="1"/>
    </row>
    <row r="139" spans="2:17" x14ac:dyDescent="0.25">
      <c r="B139" s="1">
        <v>49309.75</v>
      </c>
      <c r="C139" s="9">
        <f t="shared" si="8"/>
        <v>135</v>
      </c>
      <c r="D139" s="2">
        <v>5001.4291999999996</v>
      </c>
      <c r="E139" s="2">
        <v>0</v>
      </c>
      <c r="F139" s="2"/>
      <c r="G139" s="1"/>
      <c r="H139" s="2">
        <f t="shared" si="6"/>
        <v>-16689.570800000001</v>
      </c>
      <c r="J139" s="14">
        <f t="shared" si="7"/>
        <v>-0.97517389407426169</v>
      </c>
      <c r="L139" s="1"/>
      <c r="M139" s="1"/>
      <c r="N139" s="1"/>
      <c r="O139" s="1"/>
      <c r="P139" s="1"/>
      <c r="Q139" s="1"/>
    </row>
    <row r="140" spans="2:17" x14ac:dyDescent="0.25">
      <c r="B140" s="1">
        <v>49675</v>
      </c>
      <c r="C140" s="9">
        <f t="shared" si="8"/>
        <v>136</v>
      </c>
      <c r="D140" s="2">
        <v>4993.6045000000004</v>
      </c>
      <c r="E140" s="2">
        <v>0</v>
      </c>
      <c r="F140" s="2"/>
      <c r="G140" s="1"/>
      <c r="H140" s="2">
        <f t="shared" si="6"/>
        <v>-16697.395499999999</v>
      </c>
      <c r="J140" s="14">
        <f t="shared" si="7"/>
        <v>-0.97563109236056877</v>
      </c>
      <c r="L140" s="1"/>
      <c r="M140" s="1"/>
      <c r="N140" s="1"/>
      <c r="O140" s="1"/>
      <c r="P140" s="1"/>
      <c r="Q140" s="1"/>
    </row>
    <row r="141" spans="2:17" x14ac:dyDescent="0.25">
      <c r="B141" s="1">
        <v>50040.25</v>
      </c>
      <c r="C141" s="9">
        <f t="shared" si="8"/>
        <v>137</v>
      </c>
      <c r="D141" s="2">
        <v>4985.8100999999997</v>
      </c>
      <c r="E141" s="2">
        <v>0</v>
      </c>
      <c r="F141" s="2"/>
      <c r="G141" s="1"/>
      <c r="H141" s="2">
        <f t="shared" si="6"/>
        <v>-16705.189900000001</v>
      </c>
      <c r="J141" s="14">
        <f t="shared" si="7"/>
        <v>-0.97608652021375086</v>
      </c>
      <c r="L141" s="1"/>
      <c r="M141" s="1"/>
      <c r="N141" s="1"/>
      <c r="O141" s="1"/>
      <c r="P141" s="1"/>
      <c r="Q141" s="1"/>
    </row>
    <row r="142" spans="2:17" x14ac:dyDescent="0.25">
      <c r="B142" s="1">
        <v>50405.5</v>
      </c>
      <c r="C142" s="9">
        <f t="shared" si="8"/>
        <v>138</v>
      </c>
      <c r="D142" s="2">
        <v>4978.0424999999996</v>
      </c>
      <c r="E142" s="2">
        <v>0</v>
      </c>
      <c r="F142" s="2"/>
      <c r="G142" s="1"/>
      <c r="H142" s="2">
        <f t="shared" si="6"/>
        <v>-16712.9575</v>
      </c>
      <c r="J142" s="14">
        <f t="shared" si="7"/>
        <v>-0.97654038213928407</v>
      </c>
      <c r="L142" s="1"/>
      <c r="M142" s="1"/>
      <c r="N142" s="1"/>
      <c r="O142" s="1"/>
      <c r="P142" s="1"/>
      <c r="Q142" s="1"/>
    </row>
    <row r="143" spans="2:17" x14ac:dyDescent="0.25">
      <c r="B143" s="1">
        <v>50770.75</v>
      </c>
      <c r="C143" s="9">
        <f t="shared" si="8"/>
        <v>139</v>
      </c>
      <c r="D143" s="2">
        <v>4970.3065999999999</v>
      </c>
      <c r="E143" s="2">
        <v>0</v>
      </c>
      <c r="F143" s="2"/>
      <c r="G143" s="1"/>
      <c r="H143" s="2">
        <f t="shared" si="6"/>
        <v>-16720.6934</v>
      </c>
      <c r="J143" s="14">
        <f t="shared" si="7"/>
        <v>-0.97699239182950137</v>
      </c>
      <c r="L143" s="1"/>
      <c r="M143" s="1"/>
      <c r="N143" s="1"/>
      <c r="O143" s="1"/>
      <c r="P143" s="1"/>
      <c r="Q143" s="1"/>
    </row>
    <row r="144" spans="2:17" x14ac:dyDescent="0.25">
      <c r="B144" s="1">
        <v>51136</v>
      </c>
      <c r="C144" s="9">
        <f t="shared" si="8"/>
        <v>140</v>
      </c>
      <c r="D144" s="2">
        <v>4962.5986000000003</v>
      </c>
      <c r="E144" s="2">
        <v>0</v>
      </c>
      <c r="F144" s="2"/>
      <c r="G144" s="1"/>
      <c r="H144" s="2">
        <f t="shared" si="6"/>
        <v>-16728.401399999999</v>
      </c>
      <c r="J144" s="14">
        <f t="shared" si="7"/>
        <v>-0.97744277131892021</v>
      </c>
      <c r="L144" s="1"/>
      <c r="M144" s="1"/>
      <c r="N144" s="1"/>
      <c r="O144" s="1"/>
      <c r="P144" s="1"/>
      <c r="Q144" s="1"/>
    </row>
    <row r="145" spans="2:17" x14ac:dyDescent="0.25">
      <c r="B145" s="1">
        <v>51501.25</v>
      </c>
      <c r="C145" s="9">
        <f t="shared" si="8"/>
        <v>141</v>
      </c>
      <c r="D145" s="2">
        <v>4957.9584999999997</v>
      </c>
      <c r="E145" s="2">
        <v>0</v>
      </c>
      <c r="F145" s="2"/>
      <c r="G145" s="1"/>
      <c r="H145" s="2">
        <f t="shared" si="6"/>
        <v>-16733.041499999999</v>
      </c>
      <c r="J145" s="14">
        <f t="shared" si="7"/>
        <v>-0.97771389299365463</v>
      </c>
      <c r="L145" s="1"/>
      <c r="M145" s="1"/>
      <c r="N145" s="1"/>
      <c r="O145" s="1"/>
      <c r="P145" s="1"/>
      <c r="Q145" s="1"/>
    </row>
    <row r="146" spans="2:17" x14ac:dyDescent="0.25">
      <c r="B146" s="1">
        <v>51866.5</v>
      </c>
      <c r="C146" s="9">
        <f t="shared" si="8"/>
        <v>142</v>
      </c>
      <c r="D146" s="2">
        <v>4950.1606000000002</v>
      </c>
      <c r="E146" s="2">
        <v>0</v>
      </c>
      <c r="F146" s="2"/>
      <c r="G146" s="1"/>
      <c r="H146" s="2">
        <f t="shared" si="6"/>
        <v>-16740.839400000001</v>
      </c>
      <c r="J146" s="14">
        <f t="shared" si="7"/>
        <v>-0.97816952535231316</v>
      </c>
      <c r="L146" s="1"/>
      <c r="M146" s="1"/>
      <c r="N146" s="1"/>
      <c r="O146" s="1"/>
      <c r="P146" s="1"/>
      <c r="Q146" s="1"/>
    </row>
    <row r="147" spans="2:17" x14ac:dyDescent="0.25">
      <c r="B147" s="1">
        <v>52231.75</v>
      </c>
      <c r="C147" s="9">
        <f t="shared" si="8"/>
        <v>143</v>
      </c>
      <c r="D147" s="2">
        <v>4942.9106000000002</v>
      </c>
      <c r="E147" s="2">
        <v>0</v>
      </c>
      <c r="F147" s="2"/>
      <c r="G147" s="1"/>
      <c r="H147" s="2">
        <f t="shared" si="6"/>
        <v>-16748.089400000001</v>
      </c>
      <c r="J147" s="14">
        <f t="shared" si="7"/>
        <v>-0.9785931438393769</v>
      </c>
      <c r="L147" s="1"/>
      <c r="M147" s="1"/>
      <c r="N147" s="1"/>
      <c r="O147" s="1"/>
      <c r="P147" s="1"/>
      <c r="Q147" s="1"/>
    </row>
    <row r="148" spans="2:17" x14ac:dyDescent="0.25">
      <c r="B148" s="1">
        <v>52597</v>
      </c>
      <c r="C148" s="9">
        <f t="shared" si="8"/>
        <v>144</v>
      </c>
      <c r="D148" s="2">
        <v>4935.7250999999997</v>
      </c>
      <c r="E148" s="2">
        <v>0</v>
      </c>
      <c r="F148" s="2"/>
      <c r="G148" s="1"/>
      <c r="H148" s="2">
        <f t="shared" si="6"/>
        <v>-16755.2749</v>
      </c>
      <c r="J148" s="14">
        <f t="shared" si="7"/>
        <v>-0.97901299358265914</v>
      </c>
      <c r="L148" s="1"/>
      <c r="M148" s="1"/>
      <c r="N148" s="1"/>
      <c r="O148" s="1"/>
      <c r="P148" s="1"/>
      <c r="Q148" s="1"/>
    </row>
    <row r="149" spans="2:17" x14ac:dyDescent="0.25">
      <c r="B149" s="1">
        <v>52962.25</v>
      </c>
      <c r="C149" s="9">
        <f t="shared" si="8"/>
        <v>145</v>
      </c>
      <c r="D149" s="2">
        <v>4928.5673999999999</v>
      </c>
      <c r="E149" s="2">
        <v>0</v>
      </c>
      <c r="F149" s="2"/>
      <c r="G149" s="1"/>
      <c r="H149" s="2">
        <f t="shared" si="6"/>
        <v>-16762.4326</v>
      </c>
      <c r="J149" s="14">
        <f t="shared" si="7"/>
        <v>-0.97943121896815644</v>
      </c>
      <c r="L149" s="1"/>
      <c r="M149" s="1"/>
      <c r="N149" s="1"/>
      <c r="O149" s="1"/>
      <c r="P149" s="1"/>
      <c r="Q149" s="1"/>
    </row>
    <row r="150" spans="2:17" x14ac:dyDescent="0.25">
      <c r="B150" s="1">
        <v>53327.5</v>
      </c>
      <c r="C150" s="9">
        <f t="shared" si="8"/>
        <v>146</v>
      </c>
      <c r="D150" s="2">
        <v>4921.4326000000001</v>
      </c>
      <c r="E150" s="2">
        <v>0</v>
      </c>
      <c r="F150" s="2"/>
      <c r="G150" s="1"/>
      <c r="H150" s="2">
        <f t="shared" si="6"/>
        <v>-16769.5674</v>
      </c>
      <c r="J150" s="14">
        <f t="shared" si="7"/>
        <v>-0.97984810630353603</v>
      </c>
      <c r="L150" s="1"/>
      <c r="M150" s="1"/>
      <c r="N150" s="1"/>
      <c r="O150" s="1"/>
      <c r="P150" s="1"/>
      <c r="Q150" s="1"/>
    </row>
    <row r="151" spans="2:17" x14ac:dyDescent="0.25">
      <c r="B151" s="1">
        <v>53692.75</v>
      </c>
      <c r="C151" s="9">
        <f t="shared" si="8"/>
        <v>147</v>
      </c>
      <c r="D151" s="2">
        <v>4914.3154000000004</v>
      </c>
      <c r="E151" s="2">
        <v>0</v>
      </c>
      <c r="F151" s="2"/>
      <c r="G151" s="1"/>
      <c r="H151" s="2">
        <f t="shared" si="6"/>
        <v>-16776.684600000001</v>
      </c>
      <c r="J151" s="14">
        <f t="shared" si="7"/>
        <v>-0.98026396526851944</v>
      </c>
      <c r="L151" s="1"/>
      <c r="M151" s="1"/>
      <c r="N151" s="1"/>
      <c r="O151" s="1"/>
      <c r="P151" s="1"/>
      <c r="Q151" s="1"/>
    </row>
    <row r="152" spans="2:17" x14ac:dyDescent="0.25">
      <c r="B152" s="1">
        <v>54058</v>
      </c>
      <c r="C152" s="9">
        <f t="shared" si="8"/>
        <v>148</v>
      </c>
      <c r="D152" s="2">
        <v>4907.2187999999996</v>
      </c>
      <c r="E152" s="2">
        <v>0</v>
      </c>
      <c r="F152" s="2"/>
      <c r="G152" s="1"/>
      <c r="H152" s="2">
        <f t="shared" si="6"/>
        <v>-16783.781200000001</v>
      </c>
      <c r="J152" s="14">
        <f t="shared" si="7"/>
        <v>-0.98067862057269828</v>
      </c>
      <c r="L152" s="1"/>
      <c r="M152" s="1"/>
      <c r="N152" s="1"/>
      <c r="O152" s="1"/>
      <c r="P152" s="1"/>
      <c r="Q152" s="1"/>
    </row>
    <row r="153" spans="2:17" x14ac:dyDescent="0.25">
      <c r="B153" s="1">
        <v>54423.25</v>
      </c>
      <c r="C153" s="9">
        <f t="shared" si="8"/>
        <v>149</v>
      </c>
      <c r="D153" s="2">
        <v>4900.1396000000004</v>
      </c>
      <c r="E153" s="2">
        <v>0</v>
      </c>
      <c r="F153" s="2"/>
      <c r="G153" s="1"/>
      <c r="H153" s="2">
        <f t="shared" si="6"/>
        <v>-16790.860399999998</v>
      </c>
      <c r="J153" s="14">
        <f t="shared" si="7"/>
        <v>-0.98109225919250798</v>
      </c>
      <c r="L153" s="1"/>
      <c r="M153" s="1"/>
      <c r="N153" s="1"/>
      <c r="O153" s="1"/>
      <c r="P153" s="1"/>
      <c r="Q153" s="1"/>
    </row>
    <row r="154" spans="2:17" x14ac:dyDescent="0.25">
      <c r="B154" s="1">
        <v>54788.5</v>
      </c>
      <c r="C154" s="9">
        <f t="shared" si="8"/>
        <v>150</v>
      </c>
      <c r="D154" s="2">
        <v>4893.0834999999997</v>
      </c>
      <c r="E154" s="2">
        <v>0</v>
      </c>
      <c r="F154" s="2"/>
      <c r="G154" s="1"/>
      <c r="H154" s="2">
        <f t="shared" si="6"/>
        <v>-16797.916499999999</v>
      </c>
      <c r="J154" s="14">
        <f t="shared" si="7"/>
        <v>-0.98150454807617282</v>
      </c>
      <c r="L154" s="1"/>
      <c r="M154" s="1"/>
      <c r="N154" s="1"/>
      <c r="O154" s="1"/>
      <c r="P154" s="1"/>
      <c r="Q154" s="1"/>
    </row>
    <row r="155" spans="2:17" x14ac:dyDescent="0.25">
      <c r="B155" s="1">
        <v>55153.75</v>
      </c>
      <c r="C155" s="9">
        <f t="shared" si="8"/>
        <v>151</v>
      </c>
      <c r="D155" s="2">
        <v>4886.0438999999997</v>
      </c>
      <c r="E155" s="2">
        <v>0</v>
      </c>
      <c r="F155" s="2"/>
      <c r="G155" s="1"/>
      <c r="H155" s="2">
        <f t="shared" si="6"/>
        <v>-16804.956099999999</v>
      </c>
      <c r="J155" s="14">
        <f t="shared" si="7"/>
        <v>-0.9819158728625913</v>
      </c>
      <c r="L155" s="1"/>
      <c r="M155" s="1"/>
      <c r="N155" s="1"/>
      <c r="O155" s="1"/>
      <c r="P155" s="1"/>
      <c r="Q155" s="1"/>
    </row>
    <row r="156" spans="2:17" x14ac:dyDescent="0.25">
      <c r="B156" s="1">
        <v>55519</v>
      </c>
      <c r="C156" s="9">
        <f t="shared" si="8"/>
        <v>152</v>
      </c>
      <c r="D156" s="2">
        <v>4879.0254000000004</v>
      </c>
      <c r="E156" s="2">
        <v>0</v>
      </c>
      <c r="F156" s="2"/>
      <c r="G156" s="1"/>
      <c r="H156" s="2">
        <f t="shared" si="6"/>
        <v>-16811.974600000001</v>
      </c>
      <c r="J156" s="14">
        <f t="shared" si="7"/>
        <v>-0.98232596477313716</v>
      </c>
      <c r="L156" s="1"/>
      <c r="M156" s="1"/>
      <c r="N156" s="1"/>
      <c r="O156" s="1"/>
      <c r="P156" s="1"/>
      <c r="Q156" s="1"/>
    </row>
    <row r="157" spans="2:17" x14ac:dyDescent="0.25">
      <c r="B157" s="1">
        <v>55884.25</v>
      </c>
      <c r="C157" s="9">
        <f t="shared" si="8"/>
        <v>153</v>
      </c>
      <c r="D157" s="2">
        <v>4872.0244000000002</v>
      </c>
      <c r="E157" s="2">
        <v>0</v>
      </c>
      <c r="F157" s="2"/>
      <c r="G157" s="1"/>
      <c r="H157" s="2">
        <f t="shared" si="6"/>
        <v>-16818.975599999998</v>
      </c>
      <c r="J157" s="14">
        <f t="shared" si="7"/>
        <v>-0.98273503415630015</v>
      </c>
      <c r="L157" s="1"/>
      <c r="M157" s="1"/>
      <c r="N157" s="1"/>
      <c r="O157" s="1"/>
      <c r="P157" s="1"/>
      <c r="Q157" s="1"/>
    </row>
    <row r="158" spans="2:17" x14ac:dyDescent="0.25">
      <c r="B158" s="1">
        <v>56249.5</v>
      </c>
      <c r="C158" s="9">
        <f t="shared" si="8"/>
        <v>154</v>
      </c>
      <c r="D158" s="2">
        <v>4865.0478999999996</v>
      </c>
      <c r="E158" s="2">
        <v>0</v>
      </c>
      <c r="F158" s="2"/>
      <c r="G158" s="1"/>
      <c r="H158" s="2">
        <f t="shared" si="6"/>
        <v>-16825.952100000002</v>
      </c>
      <c r="J158" s="14">
        <f t="shared" si="7"/>
        <v>-0.98314267200112793</v>
      </c>
      <c r="L158" s="1"/>
      <c r="M158" s="1"/>
      <c r="N158" s="1"/>
      <c r="O158" s="1"/>
      <c r="P158" s="1"/>
      <c r="Q158" s="1"/>
    </row>
    <row r="159" spans="2:17" x14ac:dyDescent="0.25">
      <c r="B159" s="1">
        <v>56614.75</v>
      </c>
      <c r="C159" s="9">
        <f t="shared" si="8"/>
        <v>155</v>
      </c>
      <c r="D159" s="2">
        <v>4858.0902999999998</v>
      </c>
      <c r="E159" s="2">
        <v>0</v>
      </c>
      <c r="F159" s="2"/>
      <c r="G159" s="1"/>
      <c r="H159" s="2">
        <f t="shared" si="6"/>
        <v>-16832.9097</v>
      </c>
      <c r="J159" s="14">
        <f t="shared" si="7"/>
        <v>-0.98354920551638214</v>
      </c>
      <c r="L159" s="1"/>
      <c r="M159" s="1"/>
      <c r="N159" s="1"/>
      <c r="O159" s="1"/>
      <c r="P159" s="1"/>
      <c r="Q159" s="1"/>
    </row>
    <row r="160" spans="2:17" x14ac:dyDescent="0.25">
      <c r="B160" s="1">
        <v>56980</v>
      </c>
      <c r="C160" s="9">
        <f t="shared" si="8"/>
        <v>156</v>
      </c>
      <c r="D160" s="2">
        <v>4851.1538</v>
      </c>
      <c r="E160" s="2">
        <v>0</v>
      </c>
      <c r="F160" s="2"/>
      <c r="G160" s="1"/>
      <c r="H160" s="2">
        <f t="shared" si="6"/>
        <v>-16839.8462</v>
      </c>
      <c r="J160" s="14">
        <f t="shared" si="7"/>
        <v>-0.98395450615576385</v>
      </c>
      <c r="L160" s="1"/>
      <c r="M160" s="1"/>
      <c r="N160" s="1"/>
      <c r="O160" s="1"/>
      <c r="P160" s="1"/>
      <c r="Q160" s="1"/>
    </row>
    <row r="161" spans="2:17" x14ac:dyDescent="0.25">
      <c r="B161" s="1">
        <v>57345.25</v>
      </c>
      <c r="C161" s="9">
        <f t="shared" si="8"/>
        <v>157</v>
      </c>
      <c r="D161" s="2">
        <v>4844.2393000000002</v>
      </c>
      <c r="E161" s="2">
        <v>0</v>
      </c>
      <c r="F161" s="2"/>
      <c r="G161" s="1"/>
      <c r="H161" s="2">
        <f t="shared" si="6"/>
        <v>-16846.760699999999</v>
      </c>
      <c r="J161" s="14">
        <f t="shared" si="7"/>
        <v>-0.98435852133215029</v>
      </c>
      <c r="L161" s="1"/>
      <c r="M161" s="1"/>
      <c r="N161" s="1"/>
      <c r="O161" s="1"/>
      <c r="P161" s="1"/>
      <c r="Q161" s="1"/>
    </row>
    <row r="162" spans="2:17" x14ac:dyDescent="0.25">
      <c r="B162" s="1">
        <v>57710.5</v>
      </c>
      <c r="C162" s="9">
        <f t="shared" si="8"/>
        <v>158</v>
      </c>
      <c r="D162" s="2">
        <v>4837.3437999999996</v>
      </c>
      <c r="E162" s="2">
        <v>0</v>
      </c>
      <c r="F162" s="2"/>
      <c r="G162" s="1"/>
      <c r="H162" s="2">
        <f t="shared" si="6"/>
        <v>-16853.656200000001</v>
      </c>
      <c r="J162" s="14">
        <f t="shared" si="7"/>
        <v>-0.9847614263359501</v>
      </c>
      <c r="L162" s="1"/>
      <c r="M162" s="1"/>
      <c r="N162" s="1"/>
      <c r="O162" s="1"/>
      <c r="P162" s="1"/>
      <c r="Q162" s="1"/>
    </row>
    <row r="163" spans="2:17" x14ac:dyDescent="0.25">
      <c r="B163" s="1">
        <v>58075.75</v>
      </c>
      <c r="C163" s="9">
        <f t="shared" si="8"/>
        <v>159</v>
      </c>
      <c r="D163" s="2">
        <v>4830.4750999999997</v>
      </c>
      <c r="E163" s="2">
        <v>0</v>
      </c>
      <c r="F163" s="2"/>
      <c r="G163" s="1"/>
      <c r="H163" s="2">
        <f t="shared" si="6"/>
        <v>-16860.5249</v>
      </c>
      <c r="J163" s="14">
        <f t="shared" si="7"/>
        <v>-0.98516276541210102</v>
      </c>
      <c r="L163" s="1"/>
      <c r="M163" s="1"/>
      <c r="N163" s="1"/>
      <c r="O163" s="1"/>
      <c r="P163" s="1"/>
      <c r="Q163" s="1"/>
    </row>
    <row r="164" spans="2:17" x14ac:dyDescent="0.25">
      <c r="B164" s="1">
        <v>58441</v>
      </c>
      <c r="C164" s="9">
        <f t="shared" si="8"/>
        <v>160</v>
      </c>
      <c r="D164" s="2">
        <v>4823.6244999999999</v>
      </c>
      <c r="E164" s="2">
        <v>0</v>
      </c>
      <c r="F164" s="2"/>
      <c r="G164" s="1"/>
      <c r="H164" s="2">
        <f t="shared" si="6"/>
        <v>-16867.375500000002</v>
      </c>
      <c r="J164" s="14">
        <f t="shared" si="7"/>
        <v>-0.98556304690278773</v>
      </c>
      <c r="L164" s="1"/>
      <c r="M164" s="1"/>
      <c r="N164" s="1"/>
      <c r="O164" s="1"/>
      <c r="P164" s="1"/>
      <c r="Q164" s="1"/>
    </row>
    <row r="165" spans="2:17" x14ac:dyDescent="0.25">
      <c r="B165" s="1">
        <v>58806.25</v>
      </c>
      <c r="C165" s="9">
        <f t="shared" si="8"/>
        <v>161</v>
      </c>
      <c r="D165" s="2">
        <v>4816.7954</v>
      </c>
      <c r="E165" s="2">
        <v>0</v>
      </c>
      <c r="F165" s="2"/>
      <c r="G165" s="1"/>
      <c r="H165" s="2">
        <f t="shared" si="6"/>
        <v>-16874.204600000001</v>
      </c>
      <c r="J165" s="14">
        <f t="shared" si="7"/>
        <v>-0.98596207214554732</v>
      </c>
      <c r="L165" s="1"/>
      <c r="M165" s="1"/>
      <c r="N165" s="1"/>
      <c r="O165" s="1"/>
      <c r="P165" s="1"/>
      <c r="Q165" s="1"/>
    </row>
    <row r="166" spans="2:17" x14ac:dyDescent="0.25">
      <c r="B166" s="1">
        <v>59171.5</v>
      </c>
      <c r="C166" s="9">
        <f t="shared" si="8"/>
        <v>162</v>
      </c>
      <c r="D166" s="2">
        <v>4809.9931999999999</v>
      </c>
      <c r="E166" s="2">
        <v>0</v>
      </c>
      <c r="F166" s="2"/>
      <c r="G166" s="1"/>
      <c r="H166" s="2">
        <f t="shared" si="6"/>
        <v>-16881.006799999999</v>
      </c>
      <c r="J166" s="14">
        <f t="shared" si="7"/>
        <v>-0.98635952561764439</v>
      </c>
      <c r="L166" s="1"/>
      <c r="M166" s="1"/>
      <c r="N166" s="1"/>
      <c r="O166" s="1"/>
      <c r="P166" s="1"/>
      <c r="Q166" s="1"/>
    </row>
    <row r="167" spans="2:17" x14ac:dyDescent="0.25">
      <c r="B167" s="1">
        <v>59536.75</v>
      </c>
      <c r="C167" s="9">
        <f t="shared" si="8"/>
        <v>163</v>
      </c>
      <c r="D167" s="2">
        <v>4803.2089999999998</v>
      </c>
      <c r="E167" s="2">
        <v>0</v>
      </c>
      <c r="F167" s="2"/>
      <c r="G167" s="1"/>
      <c r="H167" s="2">
        <f t="shared" si="6"/>
        <v>-16887.791000000001</v>
      </c>
      <c r="J167" s="14">
        <f t="shared" si="7"/>
        <v>-0.98675592734729101</v>
      </c>
      <c r="L167" s="1"/>
      <c r="M167" s="1"/>
      <c r="N167" s="1"/>
      <c r="O167" s="1"/>
      <c r="P167" s="1"/>
      <c r="Q167" s="1"/>
    </row>
    <row r="168" spans="2:17" x14ac:dyDescent="0.25">
      <c r="B168" s="1">
        <v>59902</v>
      </c>
      <c r="C168" s="9">
        <f t="shared" si="8"/>
        <v>164</v>
      </c>
      <c r="D168" s="2">
        <v>4796.4477999999999</v>
      </c>
      <c r="E168" s="2">
        <v>0</v>
      </c>
      <c r="F168" s="2"/>
      <c r="G168" s="1"/>
      <c r="H168" s="2">
        <f t="shared" si="6"/>
        <v>-16894.552199999998</v>
      </c>
      <c r="J168" s="14">
        <f t="shared" si="7"/>
        <v>-0.98715098518380606</v>
      </c>
      <c r="L168" s="1"/>
      <c r="M168" s="1"/>
      <c r="N168" s="1"/>
      <c r="O168" s="1"/>
      <c r="P168" s="1"/>
      <c r="Q168" s="1"/>
    </row>
    <row r="169" spans="2:17" x14ac:dyDescent="0.25">
      <c r="B169" s="1">
        <v>60267.25</v>
      </c>
      <c r="C169" s="9">
        <f t="shared" si="8"/>
        <v>165</v>
      </c>
      <c r="D169" s="2">
        <v>4789.7075000000004</v>
      </c>
      <c r="E169" s="2">
        <v>0</v>
      </c>
      <c r="F169" s="2"/>
      <c r="G169" s="1"/>
      <c r="H169" s="2">
        <f t="shared" si="6"/>
        <v>-16901.2925</v>
      </c>
      <c r="J169" s="14">
        <f t="shared" si="7"/>
        <v>-0.98754482183047587</v>
      </c>
      <c r="L169" s="1"/>
      <c r="M169" s="1"/>
      <c r="N169" s="1"/>
      <c r="O169" s="1"/>
      <c r="P169" s="1"/>
      <c r="Q169" s="1"/>
    </row>
    <row r="170" spans="2:17" x14ac:dyDescent="0.25">
      <c r="B170" s="1">
        <v>60632.5</v>
      </c>
      <c r="C170" s="9">
        <f t="shared" si="8"/>
        <v>166</v>
      </c>
      <c r="D170" s="2">
        <v>4782.9902000000002</v>
      </c>
      <c r="E170" s="2">
        <v>0</v>
      </c>
      <c r="F170" s="2"/>
      <c r="G170" s="1"/>
      <c r="H170" s="2">
        <f t="shared" si="6"/>
        <v>-16908.0098</v>
      </c>
      <c r="J170" s="14">
        <f t="shared" si="7"/>
        <v>-0.98793731458401413</v>
      </c>
      <c r="L170" s="1"/>
      <c r="M170" s="1"/>
      <c r="N170" s="1"/>
      <c r="O170" s="1"/>
      <c r="P170" s="1"/>
      <c r="Q170" s="1"/>
    </row>
    <row r="171" spans="2:17" x14ac:dyDescent="0.25">
      <c r="B171" s="1">
        <v>60997.75</v>
      </c>
      <c r="C171" s="9">
        <f t="shared" si="8"/>
        <v>167</v>
      </c>
      <c r="D171" s="2">
        <v>4776.2954</v>
      </c>
      <c r="E171" s="2">
        <v>0</v>
      </c>
      <c r="F171" s="2"/>
      <c r="G171" s="1"/>
      <c r="H171" s="2">
        <f t="shared" si="6"/>
        <v>-16914.704600000001</v>
      </c>
      <c r="J171" s="14">
        <f t="shared" si="7"/>
        <v>-0.9883284926594893</v>
      </c>
      <c r="L171" s="1"/>
      <c r="M171" s="1"/>
      <c r="N171" s="1"/>
      <c r="O171" s="1"/>
      <c r="P171" s="1"/>
      <c r="Q171" s="1"/>
    </row>
    <row r="172" spans="2:17" x14ac:dyDescent="0.25">
      <c r="B172" s="1">
        <v>61363</v>
      </c>
      <c r="C172" s="9">
        <f t="shared" si="8"/>
        <v>168</v>
      </c>
      <c r="D172" s="2">
        <v>4769.6229999999996</v>
      </c>
      <c r="E172" s="2">
        <v>0</v>
      </c>
      <c r="F172" s="2"/>
      <c r="G172" s="1"/>
      <c r="H172" s="2">
        <f t="shared" si="6"/>
        <v>-16921.377</v>
      </c>
      <c r="J172" s="14">
        <f t="shared" si="7"/>
        <v>-0.98871836189991458</v>
      </c>
      <c r="L172" s="1"/>
      <c r="M172" s="1"/>
      <c r="N172" s="1"/>
      <c r="O172" s="1"/>
      <c r="P172" s="1"/>
      <c r="Q172" s="1"/>
    </row>
    <row r="173" spans="2:17" x14ac:dyDescent="0.25">
      <c r="B173" s="1">
        <v>61728.25</v>
      </c>
      <c r="C173" s="9">
        <f t="shared" si="8"/>
        <v>169</v>
      </c>
      <c r="D173" s="2">
        <v>4762.9736000000003</v>
      </c>
      <c r="E173" s="2">
        <v>0</v>
      </c>
      <c r="F173" s="2"/>
      <c r="G173" s="1"/>
      <c r="H173" s="2">
        <f t="shared" si="6"/>
        <v>-16928.026399999999</v>
      </c>
      <c r="J173" s="14">
        <f t="shared" si="7"/>
        <v>-0.98910688724720852</v>
      </c>
      <c r="L173" s="1"/>
      <c r="M173" s="1"/>
      <c r="N173" s="1"/>
      <c r="O173" s="1"/>
      <c r="P173" s="1"/>
      <c r="Q173" s="1"/>
    </row>
    <row r="174" spans="2:17" x14ac:dyDescent="0.25">
      <c r="B174" s="1">
        <v>62093.5</v>
      </c>
      <c r="C174" s="9">
        <f t="shared" si="8"/>
        <v>170</v>
      </c>
      <c r="D174" s="2">
        <v>4756.3456999999999</v>
      </c>
      <c r="E174" s="2">
        <v>0</v>
      </c>
      <c r="F174" s="2"/>
      <c r="G174" s="1"/>
      <c r="H174" s="2">
        <f t="shared" si="6"/>
        <v>-16934.654300000002</v>
      </c>
      <c r="J174" s="14">
        <f t="shared" si="7"/>
        <v>-0.98949415634657545</v>
      </c>
      <c r="L174" s="1"/>
      <c r="M174" s="1"/>
      <c r="N174" s="1"/>
      <c r="O174" s="1"/>
      <c r="P174" s="1"/>
      <c r="Q174" s="1"/>
    </row>
    <row r="175" spans="2:17" x14ac:dyDescent="0.25">
      <c r="B175" s="1">
        <v>62458.75</v>
      </c>
      <c r="C175" s="9">
        <f t="shared" si="8"/>
        <v>171</v>
      </c>
      <c r="D175" s="2">
        <v>4749.7402000000002</v>
      </c>
      <c r="E175" s="2">
        <v>0</v>
      </c>
      <c r="F175" s="2"/>
      <c r="G175" s="1"/>
      <c r="H175" s="2">
        <f t="shared" si="6"/>
        <v>-16941.2598</v>
      </c>
      <c r="J175" s="14">
        <f t="shared" si="7"/>
        <v>-0.98988011661089248</v>
      </c>
      <c r="L175" s="1"/>
      <c r="M175" s="1"/>
      <c r="N175" s="1"/>
      <c r="O175" s="1"/>
      <c r="P175" s="1"/>
      <c r="Q175" s="1"/>
    </row>
    <row r="176" spans="2:17" x14ac:dyDescent="0.25">
      <c r="B176" s="1">
        <v>62824</v>
      </c>
      <c r="C176" s="9">
        <f t="shared" si="8"/>
        <v>172</v>
      </c>
      <c r="D176" s="2">
        <v>4743.1566999999995</v>
      </c>
      <c r="E176" s="2">
        <v>0</v>
      </c>
      <c r="F176" s="2"/>
      <c r="G176" s="1"/>
      <c r="H176" s="2">
        <f t="shared" si="6"/>
        <v>-16947.8433</v>
      </c>
      <c r="J176" s="14">
        <f t="shared" si="7"/>
        <v>-0.99026479141221446</v>
      </c>
      <c r="L176" s="1"/>
      <c r="M176" s="1"/>
      <c r="N176" s="1"/>
      <c r="O176" s="1"/>
      <c r="P176" s="1"/>
      <c r="Q176" s="1"/>
    </row>
    <row r="177" spans="2:17" x14ac:dyDescent="0.25">
      <c r="B177" s="1">
        <v>63189.25</v>
      </c>
      <c r="C177" s="9">
        <f t="shared" si="8"/>
        <v>173</v>
      </c>
      <c r="D177" s="2">
        <v>4736.5933000000005</v>
      </c>
      <c r="E177" s="2">
        <v>0</v>
      </c>
      <c r="F177" s="2"/>
      <c r="G177" s="1"/>
      <c r="H177" s="2">
        <f t="shared" si="6"/>
        <v>-16954.4067</v>
      </c>
      <c r="J177" s="14">
        <f t="shared" si="7"/>
        <v>-0.99064829176779978</v>
      </c>
      <c r="L177" s="1"/>
      <c r="M177" s="1"/>
      <c r="N177" s="1"/>
      <c r="O177" s="1"/>
      <c r="P177" s="1"/>
      <c r="Q177" s="1"/>
    </row>
    <row r="178" spans="2:17" x14ac:dyDescent="0.25">
      <c r="B178" s="1">
        <v>63554.5</v>
      </c>
      <c r="C178" s="9">
        <f t="shared" si="8"/>
        <v>174</v>
      </c>
      <c r="D178" s="2">
        <v>4730.0532000000003</v>
      </c>
      <c r="E178" s="2">
        <v>0</v>
      </c>
      <c r="F178" s="2"/>
      <c r="G178" s="1"/>
      <c r="H178" s="2">
        <f t="shared" si="6"/>
        <v>-16960.946799999998</v>
      </c>
      <c r="J178" s="14">
        <f t="shared" si="7"/>
        <v>-0.99103043070121277</v>
      </c>
      <c r="L178" s="1"/>
      <c r="M178" s="1"/>
      <c r="N178" s="1"/>
      <c r="O178" s="1"/>
      <c r="P178" s="1"/>
      <c r="Q178" s="1"/>
    </row>
    <row r="179" spans="2:17" x14ac:dyDescent="0.25">
      <c r="B179" s="1">
        <v>63919.75</v>
      </c>
      <c r="C179" s="9">
        <f t="shared" si="8"/>
        <v>175</v>
      </c>
      <c r="D179" s="2">
        <v>4723.5385999999999</v>
      </c>
      <c r="E179" s="2">
        <v>0</v>
      </c>
      <c r="F179" s="2"/>
      <c r="G179" s="1"/>
      <c r="H179" s="2">
        <f t="shared" si="6"/>
        <v>-16967.4614</v>
      </c>
      <c r="J179" s="14">
        <f t="shared" si="7"/>
        <v>-0.99141107966615427</v>
      </c>
      <c r="L179" s="1"/>
      <c r="M179" s="1"/>
      <c r="N179" s="1"/>
      <c r="O179" s="1"/>
      <c r="P179" s="1"/>
      <c r="Q179" s="1"/>
    </row>
    <row r="180" spans="2:17" x14ac:dyDescent="0.25">
      <c r="B180" s="1">
        <v>64285</v>
      </c>
      <c r="C180" s="9">
        <f t="shared" si="8"/>
        <v>176</v>
      </c>
      <c r="D180" s="2">
        <v>4717.0420000000004</v>
      </c>
      <c r="E180" s="2">
        <v>0</v>
      </c>
      <c r="F180" s="2"/>
      <c r="G180" s="1"/>
      <c r="H180" s="2">
        <f t="shared" si="6"/>
        <v>-16973.957999999999</v>
      </c>
      <c r="J180" s="14">
        <f t="shared" si="7"/>
        <v>-0.99179067688864497</v>
      </c>
      <c r="L180" s="1"/>
      <c r="M180" s="1"/>
      <c r="N180" s="1"/>
      <c r="O180" s="1"/>
      <c r="P180" s="1"/>
      <c r="Q180" s="1"/>
    </row>
    <row r="181" spans="2:17" x14ac:dyDescent="0.25">
      <c r="B181" s="1">
        <v>64650.25</v>
      </c>
      <c r="C181" s="9">
        <f t="shared" si="8"/>
        <v>177</v>
      </c>
      <c r="D181" s="2">
        <v>4713.4111000000003</v>
      </c>
      <c r="E181" s="2">
        <v>0</v>
      </c>
      <c r="F181" s="2"/>
      <c r="G181" s="1"/>
      <c r="H181" s="2">
        <f t="shared" si="6"/>
        <v>-16977.588899999999</v>
      </c>
      <c r="J181" s="14">
        <f t="shared" si="7"/>
        <v>-0.99200283086998009</v>
      </c>
      <c r="L181" s="1"/>
      <c r="M181" s="1"/>
      <c r="N181" s="1"/>
      <c r="O181" s="1"/>
      <c r="P181" s="1"/>
      <c r="Q181" s="1"/>
    </row>
    <row r="182" spans="2:17" x14ac:dyDescent="0.25">
      <c r="B182" s="1">
        <v>65015.5</v>
      </c>
      <c r="C182" s="9">
        <f t="shared" si="8"/>
        <v>178</v>
      </c>
      <c r="D182" s="2">
        <v>4706.7372999999998</v>
      </c>
      <c r="E182" s="2">
        <v>0</v>
      </c>
      <c r="F182" s="2"/>
      <c r="G182" s="1"/>
      <c r="H182" s="2">
        <f t="shared" si="6"/>
        <v>-16984.262699999999</v>
      </c>
      <c r="J182" s="14">
        <f t="shared" si="7"/>
        <v>-0.99239278191259606</v>
      </c>
      <c r="L182" s="1"/>
      <c r="M182" s="1"/>
      <c r="N182" s="1"/>
      <c r="O182" s="1"/>
      <c r="P182" s="1"/>
      <c r="Q182" s="1"/>
    </row>
    <row r="183" spans="2:17" x14ac:dyDescent="0.25">
      <c r="B183" s="1">
        <v>65380.75</v>
      </c>
      <c r="C183" s="9">
        <f t="shared" si="8"/>
        <v>179</v>
      </c>
      <c r="D183" s="2">
        <v>4700.6073999999999</v>
      </c>
      <c r="E183" s="2">
        <v>0</v>
      </c>
      <c r="F183" s="2"/>
      <c r="G183" s="1"/>
      <c r="H183" s="2">
        <f t="shared" si="6"/>
        <v>-16990.392599999999</v>
      </c>
      <c r="J183" s="14">
        <f t="shared" si="7"/>
        <v>-0.99275095280416181</v>
      </c>
      <c r="L183" s="1"/>
      <c r="M183" s="1"/>
      <c r="N183" s="1"/>
      <c r="O183" s="1"/>
      <c r="P183" s="1"/>
      <c r="Q183" s="1"/>
    </row>
    <row r="184" spans="2:17" x14ac:dyDescent="0.25">
      <c r="B184" s="1">
        <v>65746</v>
      </c>
      <c r="C184" s="9">
        <f t="shared" si="8"/>
        <v>180</v>
      </c>
      <c r="D184" s="2">
        <v>4694.5361000000003</v>
      </c>
      <c r="E184" s="2">
        <v>0</v>
      </c>
      <c r="F184" s="2"/>
      <c r="G184" s="1"/>
      <c r="H184" s="2">
        <f t="shared" si="6"/>
        <v>-16996.463899999999</v>
      </c>
      <c r="J184" s="14">
        <f t="shared" si="7"/>
        <v>-0.99310569968974938</v>
      </c>
      <c r="L184" s="1"/>
      <c r="M184" s="1"/>
      <c r="N184" s="1"/>
      <c r="O184" s="1"/>
      <c r="P184" s="1"/>
      <c r="Q184" s="1"/>
    </row>
    <row r="185" spans="2:17" x14ac:dyDescent="0.25">
      <c r="B185" s="1">
        <v>66111.25</v>
      </c>
      <c r="C185" s="9">
        <f t="shared" si="8"/>
        <v>181</v>
      </c>
      <c r="D185" s="2">
        <v>4688.4926999999998</v>
      </c>
      <c r="E185" s="2">
        <v>0</v>
      </c>
      <c r="F185" s="2"/>
      <c r="G185" s="1"/>
      <c r="H185" s="2">
        <f t="shared" si="6"/>
        <v>-17002.507300000001</v>
      </c>
      <c r="J185" s="14">
        <f t="shared" si="7"/>
        <v>-0.99345881637453859</v>
      </c>
      <c r="L185" s="1"/>
      <c r="M185" s="1"/>
      <c r="N185" s="1"/>
      <c r="O185" s="1"/>
      <c r="P185" s="1"/>
      <c r="Q185" s="1"/>
    </row>
    <row r="186" spans="2:17" x14ac:dyDescent="0.25">
      <c r="B186" s="1">
        <v>66476.5</v>
      </c>
      <c r="C186" s="9">
        <f t="shared" si="8"/>
        <v>182</v>
      </c>
      <c r="D186" s="2">
        <v>4682.4657999999999</v>
      </c>
      <c r="E186" s="2">
        <v>0</v>
      </c>
      <c r="F186" s="2"/>
      <c r="G186" s="1"/>
      <c r="H186" s="2">
        <f t="shared" si="6"/>
        <v>-17008.534200000002</v>
      </c>
      <c r="J186" s="14">
        <f t="shared" si="7"/>
        <v>-0.99381096896208132</v>
      </c>
      <c r="L186" s="1"/>
      <c r="M186" s="1"/>
      <c r="N186" s="1"/>
      <c r="O186" s="1"/>
      <c r="P186" s="1"/>
      <c r="Q186" s="1"/>
    </row>
    <row r="187" spans="2:17" x14ac:dyDescent="0.25">
      <c r="B187" s="1">
        <v>66841.75</v>
      </c>
      <c r="C187" s="9">
        <f t="shared" si="8"/>
        <v>183</v>
      </c>
      <c r="D187" s="2">
        <v>4676.4556000000002</v>
      </c>
      <c r="E187" s="2">
        <v>0</v>
      </c>
      <c r="F187" s="2"/>
      <c r="G187" s="1"/>
      <c r="H187" s="2">
        <f t="shared" si="6"/>
        <v>-17014.544399999999</v>
      </c>
      <c r="J187" s="14">
        <f t="shared" si="7"/>
        <v>-0.99416214576635009</v>
      </c>
      <c r="L187" s="1"/>
      <c r="M187" s="1"/>
      <c r="N187" s="1"/>
      <c r="O187" s="1"/>
      <c r="P187" s="1"/>
      <c r="Q187" s="1"/>
    </row>
    <row r="188" spans="2:17" x14ac:dyDescent="0.25">
      <c r="B188" s="1">
        <v>67207</v>
      </c>
      <c r="C188" s="9">
        <f t="shared" si="8"/>
        <v>184</v>
      </c>
      <c r="D188" s="2">
        <v>4670.4570000000003</v>
      </c>
      <c r="E188" s="2">
        <v>0</v>
      </c>
      <c r="F188" s="2"/>
      <c r="G188" s="1"/>
      <c r="H188" s="2">
        <f t="shared" si="6"/>
        <v>-17020.542999999998</v>
      </c>
      <c r="J188" s="14">
        <f t="shared" si="7"/>
        <v>-0.99451264478103973</v>
      </c>
      <c r="L188" s="1"/>
      <c r="M188" s="1"/>
      <c r="N188" s="1"/>
      <c r="O188" s="1"/>
      <c r="P188" s="1"/>
      <c r="Q188" s="1"/>
    </row>
    <row r="189" spans="2:17" x14ac:dyDescent="0.25">
      <c r="B189" s="1">
        <v>67572.25</v>
      </c>
      <c r="C189" s="9">
        <f t="shared" si="8"/>
        <v>185</v>
      </c>
      <c r="D189" s="2">
        <v>4664.4722000000002</v>
      </c>
      <c r="E189" s="2">
        <v>0</v>
      </c>
      <c r="F189" s="2"/>
      <c r="G189" s="1"/>
      <c r="H189" s="2">
        <f t="shared" si="6"/>
        <v>-17026.5278</v>
      </c>
      <c r="J189" s="14">
        <f t="shared" si="7"/>
        <v>-0.99486233745985075</v>
      </c>
      <c r="L189" s="1"/>
      <c r="M189" s="1"/>
      <c r="N189" s="1"/>
      <c r="O189" s="1"/>
      <c r="P189" s="1"/>
      <c r="Q189" s="1"/>
    </row>
    <row r="190" spans="2:17" x14ac:dyDescent="0.25">
      <c r="B190" s="1">
        <v>67937.5</v>
      </c>
      <c r="C190" s="9">
        <f t="shared" si="8"/>
        <v>186</v>
      </c>
      <c r="D190" s="2">
        <v>4658.5033999999996</v>
      </c>
      <c r="E190" s="2">
        <v>0</v>
      </c>
      <c r="F190" s="2"/>
      <c r="G190" s="1"/>
      <c r="H190" s="2">
        <f t="shared" si="6"/>
        <v>-17032.496599999999</v>
      </c>
      <c r="J190" s="14">
        <f t="shared" si="7"/>
        <v>-0.9952110952564831</v>
      </c>
      <c r="L190" s="1"/>
      <c r="M190" s="1"/>
      <c r="N190" s="1"/>
      <c r="O190" s="1"/>
      <c r="P190" s="1"/>
      <c r="Q190" s="1"/>
    </row>
    <row r="191" spans="2:17" x14ac:dyDescent="0.25">
      <c r="B191" s="1">
        <v>68302.75</v>
      </c>
      <c r="C191" s="9">
        <f t="shared" si="8"/>
        <v>187</v>
      </c>
      <c r="D191" s="2">
        <v>4652.5483000000004</v>
      </c>
      <c r="E191" s="2">
        <v>0</v>
      </c>
      <c r="F191" s="2"/>
      <c r="G191" s="1"/>
      <c r="H191" s="2">
        <f t="shared" si="6"/>
        <v>-17038.451699999998</v>
      </c>
      <c r="J191" s="14">
        <f t="shared" si="7"/>
        <v>-0.99555905256025046</v>
      </c>
      <c r="L191" s="1"/>
      <c r="M191" s="1"/>
      <c r="N191" s="1"/>
      <c r="O191" s="1"/>
      <c r="P191" s="1"/>
      <c r="Q191" s="1"/>
    </row>
    <row r="192" spans="2:17" x14ac:dyDescent="0.25">
      <c r="B192" s="1">
        <v>68668</v>
      </c>
      <c r="C192" s="9">
        <f t="shared" si="8"/>
        <v>188</v>
      </c>
      <c r="D192" s="2">
        <v>4646.6084000000001</v>
      </c>
      <c r="E192" s="2">
        <v>0</v>
      </c>
      <c r="F192" s="2"/>
      <c r="G192" s="1"/>
      <c r="H192" s="2">
        <f t="shared" si="6"/>
        <v>-17044.391599999999</v>
      </c>
      <c r="J192" s="14">
        <f t="shared" si="7"/>
        <v>-0.99590612172594839</v>
      </c>
      <c r="L192" s="1"/>
      <c r="M192" s="1"/>
      <c r="N192" s="1"/>
      <c r="O192" s="1"/>
      <c r="P192" s="1"/>
      <c r="Q192" s="1"/>
    </row>
    <row r="193" spans="2:17" x14ac:dyDescent="0.25">
      <c r="B193" s="1">
        <v>69033.25</v>
      </c>
      <c r="C193" s="9">
        <f t="shared" si="8"/>
        <v>189</v>
      </c>
      <c r="D193" s="2">
        <v>4640.6801999999998</v>
      </c>
      <c r="E193" s="2">
        <v>0</v>
      </c>
      <c r="F193" s="2"/>
      <c r="G193" s="1"/>
      <c r="H193" s="2">
        <f t="shared" si="6"/>
        <v>-17050.319800000001</v>
      </c>
      <c r="J193" s="14">
        <f t="shared" si="7"/>
        <v>-0.99625250725905345</v>
      </c>
      <c r="L193" s="1"/>
      <c r="M193" s="1"/>
      <c r="N193" s="1"/>
      <c r="O193" s="1"/>
      <c r="P193" s="1"/>
      <c r="Q193" s="1"/>
    </row>
    <row r="194" spans="2:17" x14ac:dyDescent="0.25">
      <c r="B194" s="1">
        <v>69398.5</v>
      </c>
      <c r="C194" s="9">
        <f t="shared" si="8"/>
        <v>190</v>
      </c>
      <c r="D194" s="2">
        <v>4634.7709999999997</v>
      </c>
      <c r="E194" s="2">
        <v>0</v>
      </c>
      <c r="F194" s="2"/>
      <c r="G194" s="1"/>
      <c r="H194" s="2">
        <f t="shared" si="6"/>
        <v>-17056.228999999999</v>
      </c>
      <c r="J194" s="14">
        <f t="shared" si="7"/>
        <v>-0.99659778261957155</v>
      </c>
      <c r="L194" s="1"/>
      <c r="M194" s="1"/>
      <c r="N194" s="1"/>
      <c r="O194" s="1"/>
      <c r="P194" s="1"/>
      <c r="Q194" s="1"/>
    </row>
    <row r="195" spans="2:17" x14ac:dyDescent="0.25">
      <c r="B195" s="1">
        <v>69763.75</v>
      </c>
      <c r="C195" s="9">
        <f t="shared" si="8"/>
        <v>191</v>
      </c>
      <c r="D195" s="2">
        <v>4628.8760000000002</v>
      </c>
      <c r="E195" s="2">
        <v>0</v>
      </c>
      <c r="F195" s="2"/>
      <c r="G195" s="1"/>
      <c r="H195" s="2">
        <f t="shared" si="6"/>
        <v>-17062.124</v>
      </c>
      <c r="J195" s="14">
        <f t="shared" si="7"/>
        <v>-0.99694222827215639</v>
      </c>
      <c r="L195" s="1"/>
      <c r="M195" s="1"/>
      <c r="N195" s="1"/>
      <c r="O195" s="1"/>
      <c r="P195" s="1"/>
      <c r="Q195" s="1"/>
    </row>
    <row r="196" spans="2:17" x14ac:dyDescent="0.25">
      <c r="B196" s="1">
        <v>70129</v>
      </c>
      <c r="C196" s="9">
        <f t="shared" si="8"/>
        <v>192</v>
      </c>
      <c r="D196" s="2">
        <v>4622.9966000000004</v>
      </c>
      <c r="E196" s="2">
        <v>0</v>
      </c>
      <c r="F196" s="2"/>
      <c r="G196" s="1"/>
      <c r="H196" s="2">
        <f t="shared" si="6"/>
        <v>-17068.003400000001</v>
      </c>
      <c r="J196" s="14">
        <f t="shared" si="7"/>
        <v>-0.99728576241461753</v>
      </c>
      <c r="L196" s="1"/>
      <c r="M196" s="1"/>
      <c r="N196" s="1"/>
      <c r="O196" s="1"/>
      <c r="P196" s="1"/>
      <c r="Q196" s="1"/>
    </row>
    <row r="197" spans="2:17" x14ac:dyDescent="0.25">
      <c r="B197" s="1">
        <v>70494.25</v>
      </c>
      <c r="C197" s="9">
        <f t="shared" si="8"/>
        <v>193</v>
      </c>
      <c r="D197" s="2">
        <v>4617.1347999999998</v>
      </c>
      <c r="E197" s="2">
        <v>0</v>
      </c>
      <c r="F197" s="2"/>
      <c r="G197" s="1"/>
      <c r="H197" s="2">
        <f t="shared" ref="H197:H204" si="9">D197-21691</f>
        <v>-17073.8652</v>
      </c>
      <c r="J197" s="14">
        <f t="shared" ref="J197:J204" si="10">H197/$I$4</f>
        <v>-0.99762826818668227</v>
      </c>
      <c r="L197" s="1"/>
      <c r="M197" s="1"/>
      <c r="N197" s="1"/>
      <c r="O197" s="1"/>
      <c r="P197" s="1"/>
      <c r="Q197" s="1"/>
    </row>
    <row r="198" spans="2:17" x14ac:dyDescent="0.25">
      <c r="B198" s="1">
        <v>70859.5</v>
      </c>
      <c r="C198" s="9">
        <f t="shared" ref="C198:C204" si="11">(B198-1)/365.25</f>
        <v>194</v>
      </c>
      <c r="D198" s="2">
        <v>4611.2866000000004</v>
      </c>
      <c r="E198" s="2">
        <v>0</v>
      </c>
      <c r="F198" s="2"/>
      <c r="G198" s="1"/>
      <c r="H198" s="2">
        <f t="shared" si="9"/>
        <v>-17079.713400000001</v>
      </c>
      <c r="J198" s="14">
        <f t="shared" si="10"/>
        <v>-0.99796997930889553</v>
      </c>
      <c r="L198" s="1"/>
      <c r="M198" s="1"/>
      <c r="N198" s="1"/>
      <c r="O198" s="1"/>
      <c r="P198" s="1"/>
      <c r="Q198" s="1"/>
    </row>
    <row r="199" spans="2:17" x14ac:dyDescent="0.25">
      <c r="B199" s="1">
        <v>71224.75</v>
      </c>
      <c r="C199" s="9">
        <f t="shared" si="11"/>
        <v>195</v>
      </c>
      <c r="D199" s="2">
        <v>4605.4551000000001</v>
      </c>
      <c r="E199" s="2">
        <v>0</v>
      </c>
      <c r="F199" s="2"/>
      <c r="G199" s="1"/>
      <c r="H199" s="2">
        <f t="shared" si="9"/>
        <v>-17085.544900000001</v>
      </c>
      <c r="J199" s="14">
        <f t="shared" si="10"/>
        <v>-0.99831071464783516</v>
      </c>
      <c r="L199" s="1"/>
      <c r="M199" s="1"/>
      <c r="N199" s="1"/>
      <c r="O199" s="1"/>
      <c r="P199" s="1"/>
      <c r="Q199" s="1"/>
    </row>
    <row r="200" spans="2:17" x14ac:dyDescent="0.25">
      <c r="B200" s="1">
        <v>71590</v>
      </c>
      <c r="C200" s="9">
        <f t="shared" si="11"/>
        <v>196</v>
      </c>
      <c r="D200" s="2">
        <v>4599.6400999999996</v>
      </c>
      <c r="E200" s="2">
        <v>0</v>
      </c>
      <c r="F200" s="2"/>
      <c r="G200" s="1"/>
      <c r="H200" s="2">
        <f t="shared" si="9"/>
        <v>-17091.359899999999</v>
      </c>
      <c r="J200" s="14">
        <f t="shared" si="10"/>
        <v>-0.99865048588952821</v>
      </c>
      <c r="L200" s="1"/>
      <c r="M200" s="1"/>
      <c r="N200" s="1"/>
      <c r="O200" s="1"/>
      <c r="P200" s="1"/>
      <c r="Q200" s="1"/>
    </row>
    <row r="201" spans="2:17" x14ac:dyDescent="0.25">
      <c r="B201" s="1">
        <v>71955.25</v>
      </c>
      <c r="C201" s="9">
        <f t="shared" si="11"/>
        <v>197</v>
      </c>
      <c r="D201" s="2">
        <v>4593.8423000000003</v>
      </c>
      <c r="E201" s="2">
        <v>0</v>
      </c>
      <c r="F201" s="2"/>
      <c r="G201" s="1"/>
      <c r="H201" s="2">
        <f t="shared" si="9"/>
        <v>-17097.1577</v>
      </c>
      <c r="J201" s="14">
        <f t="shared" si="10"/>
        <v>-0.9989892521328797</v>
      </c>
      <c r="L201" s="1"/>
      <c r="M201" s="1"/>
      <c r="N201" s="1"/>
      <c r="O201" s="1"/>
      <c r="P201" s="1"/>
      <c r="Q201" s="1"/>
    </row>
    <row r="202" spans="2:17" x14ac:dyDescent="0.25">
      <c r="B202" s="1">
        <v>72320.5</v>
      </c>
      <c r="C202" s="9">
        <f t="shared" si="11"/>
        <v>198</v>
      </c>
      <c r="D202" s="2">
        <v>4588.0600999999997</v>
      </c>
      <c r="E202" s="2">
        <v>0</v>
      </c>
      <c r="F202" s="2"/>
      <c r="G202" s="1"/>
      <c r="H202" s="2">
        <f t="shared" si="9"/>
        <v>-17102.939900000001</v>
      </c>
      <c r="J202" s="14">
        <f t="shared" si="10"/>
        <v>-0.99932710686610726</v>
      </c>
      <c r="L202" s="1"/>
      <c r="M202" s="1"/>
      <c r="N202" s="1"/>
      <c r="O202" s="1"/>
      <c r="P202" s="1"/>
      <c r="Q202" s="1"/>
    </row>
    <row r="203" spans="2:17" x14ac:dyDescent="0.25">
      <c r="B203" s="1">
        <v>72685.75</v>
      </c>
      <c r="C203" s="9">
        <f t="shared" si="11"/>
        <v>199</v>
      </c>
      <c r="D203" s="2">
        <v>4582.2905000000001</v>
      </c>
      <c r="E203" s="2">
        <v>0</v>
      </c>
      <c r="F203" s="2"/>
      <c r="G203" s="1"/>
      <c r="H203" s="2">
        <f t="shared" si="9"/>
        <v>-17108.709500000001</v>
      </c>
      <c r="J203" s="14">
        <f t="shared" si="10"/>
        <v>-0.99966422537961941</v>
      </c>
      <c r="L203" s="1"/>
      <c r="M203" s="1"/>
      <c r="N203" s="1"/>
      <c r="O203" s="1"/>
      <c r="P203" s="1"/>
    </row>
    <row r="204" spans="2:17" x14ac:dyDescent="0.25">
      <c r="B204" s="1">
        <v>73051</v>
      </c>
      <c r="C204" s="9">
        <f t="shared" si="11"/>
        <v>200</v>
      </c>
      <c r="D204" s="2">
        <v>4576.5438999999997</v>
      </c>
      <c r="E204" s="2">
        <v>0</v>
      </c>
      <c r="F204" s="2"/>
      <c r="G204" s="1"/>
      <c r="H204" s="2">
        <f t="shared" si="9"/>
        <v>-17114.456099999999</v>
      </c>
      <c r="J204" s="14">
        <f t="shared" si="10"/>
        <v>-1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K204"/>
  <sheetViews>
    <sheetView topLeftCell="A58" workbookViewId="0">
      <selection activeCell="M3" sqref="M3:M82"/>
    </sheetView>
  </sheetViews>
  <sheetFormatPr defaultRowHeight="15" x14ac:dyDescent="0.25"/>
  <cols>
    <col min="3" max="3" width="12.7109375" customWidth="1"/>
    <col min="4" max="4" width="14.42578125" customWidth="1"/>
    <col min="5" max="5" width="12.140625" customWidth="1"/>
    <col min="9" max="9" width="9.5703125" style="2" bestFit="1" customWidth="1"/>
    <col min="13" max="13" width="12.5703125" customWidth="1"/>
  </cols>
  <sheetData>
    <row r="1" spans="2:37" ht="60" x14ac:dyDescent="0.25">
      <c r="B1" s="9" t="s">
        <v>1</v>
      </c>
      <c r="C1" s="3" t="s">
        <v>2</v>
      </c>
      <c r="D1" s="3" t="s">
        <v>3</v>
      </c>
      <c r="E1" s="10" t="s">
        <v>28</v>
      </c>
      <c r="F1" s="4" t="s">
        <v>29</v>
      </c>
      <c r="G1" s="28" t="s">
        <v>30</v>
      </c>
      <c r="H1" s="1" t="s">
        <v>31</v>
      </c>
      <c r="I1" s="2" t="s">
        <v>32</v>
      </c>
      <c r="J1" s="1" t="s">
        <v>33</v>
      </c>
      <c r="K1" s="1" t="s">
        <v>34</v>
      </c>
      <c r="L1" s="1" t="s">
        <v>35</v>
      </c>
      <c r="M1" s="1" t="s">
        <v>27</v>
      </c>
      <c r="N1" s="1"/>
      <c r="O1" s="1"/>
      <c r="P1" s="1"/>
      <c r="Q1" s="1"/>
    </row>
    <row r="2" spans="2:37" x14ac:dyDescent="0.25">
      <c r="B2" s="20">
        <v>0</v>
      </c>
      <c r="C2" s="4">
        <v>0</v>
      </c>
      <c r="D2" s="4">
        <v>0</v>
      </c>
      <c r="E2" s="4">
        <v>6667</v>
      </c>
      <c r="F2" s="4">
        <v>6667</v>
      </c>
      <c r="G2" s="4">
        <v>6667</v>
      </c>
      <c r="H2" s="4">
        <v>6667</v>
      </c>
      <c r="I2" s="4">
        <v>6667</v>
      </c>
      <c r="J2" s="4">
        <v>6667</v>
      </c>
      <c r="K2" s="4">
        <v>6667</v>
      </c>
      <c r="L2" s="4">
        <v>6667</v>
      </c>
      <c r="M2" s="4">
        <v>6667</v>
      </c>
      <c r="N2" s="1"/>
      <c r="O2" s="1"/>
      <c r="P2" s="1"/>
      <c r="Q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</row>
    <row r="3" spans="2:37" x14ac:dyDescent="0.25">
      <c r="B3" s="9">
        <v>1</v>
      </c>
      <c r="C3" s="2">
        <f>804.67*B3</f>
        <v>804.67</v>
      </c>
      <c r="D3" s="2">
        <f>C3/1000</f>
        <v>0.80467</v>
      </c>
      <c r="E3" s="1">
        <v>5831</v>
      </c>
      <c r="F3" s="1">
        <v>5831</v>
      </c>
      <c r="G3" s="1">
        <v>5831</v>
      </c>
      <c r="H3" s="1">
        <v>5831</v>
      </c>
      <c r="I3" s="1">
        <v>5830.9</v>
      </c>
      <c r="J3" s="1">
        <v>5829.9</v>
      </c>
      <c r="K3" s="1">
        <v>5822.2</v>
      </c>
      <c r="L3" s="1">
        <v>5803.8</v>
      </c>
      <c r="M3" s="1">
        <v>5761.3</v>
      </c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</row>
    <row r="4" spans="2:37" x14ac:dyDescent="0.25">
      <c r="B4" s="9">
        <v>2</v>
      </c>
      <c r="C4" s="2">
        <f t="shared" ref="C4:C67" si="0">804.67*B4</f>
        <v>1609.34</v>
      </c>
      <c r="D4" s="2">
        <f t="shared" ref="D4:D67" si="1">C4/1000</f>
        <v>1.60934</v>
      </c>
      <c r="E4" s="1">
        <v>5335.5</v>
      </c>
      <c r="F4" s="1">
        <v>5335.5</v>
      </c>
      <c r="G4" s="1">
        <v>5335.5</v>
      </c>
      <c r="H4" s="1">
        <v>5335.5</v>
      </c>
      <c r="I4" s="1">
        <v>5335.3</v>
      </c>
      <c r="J4" s="1">
        <v>5333.3</v>
      </c>
      <c r="K4" s="1">
        <v>5317.9</v>
      </c>
      <c r="L4" s="1">
        <v>5280.7</v>
      </c>
      <c r="M4" s="1">
        <v>5195.3</v>
      </c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</row>
    <row r="5" spans="2:37" x14ac:dyDescent="0.25">
      <c r="B5" s="9">
        <v>3</v>
      </c>
      <c r="C5" s="2">
        <f t="shared" si="0"/>
        <v>2414.0099999999998</v>
      </c>
      <c r="D5" s="2">
        <f t="shared" si="1"/>
        <v>2.4140099999999998</v>
      </c>
      <c r="E5" s="1">
        <v>4920</v>
      </c>
      <c r="F5" s="1">
        <v>4919.8999999999996</v>
      </c>
      <c r="G5" s="1">
        <v>4919.8999999999996</v>
      </c>
      <c r="H5" s="1">
        <v>4919.8</v>
      </c>
      <c r="I5" s="1">
        <v>4919.6000000000004</v>
      </c>
      <c r="J5" s="1">
        <v>4916.5</v>
      </c>
      <c r="K5" s="1">
        <v>4893.1000000000004</v>
      </c>
      <c r="L5" s="1">
        <v>4837</v>
      </c>
      <c r="M5" s="1">
        <v>4707.6000000000004</v>
      </c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</row>
    <row r="6" spans="2:37" x14ac:dyDescent="0.25">
      <c r="B6" s="9">
        <v>4</v>
      </c>
      <c r="C6" s="2">
        <f t="shared" si="0"/>
        <v>3218.68</v>
      </c>
      <c r="D6" s="2">
        <f t="shared" si="1"/>
        <v>3.21868</v>
      </c>
      <c r="E6" s="1">
        <v>4555.5</v>
      </c>
      <c r="F6" s="1">
        <v>4555.5</v>
      </c>
      <c r="G6" s="1">
        <v>4555.3999999999996</v>
      </c>
      <c r="H6" s="1">
        <v>4555.3</v>
      </c>
      <c r="I6" s="1">
        <v>4555</v>
      </c>
      <c r="J6" s="1">
        <v>4550.8</v>
      </c>
      <c r="K6" s="1">
        <v>4519.1000000000004</v>
      </c>
      <c r="L6" s="1">
        <v>4443.7</v>
      </c>
      <c r="M6" s="1">
        <v>4268.5</v>
      </c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</row>
    <row r="7" spans="2:37" x14ac:dyDescent="0.25">
      <c r="B7" s="9">
        <v>5</v>
      </c>
      <c r="C7" s="2">
        <f t="shared" si="0"/>
        <v>4023.35</v>
      </c>
      <c r="D7" s="2">
        <f t="shared" si="1"/>
        <v>4.0233499999999998</v>
      </c>
      <c r="E7" s="1">
        <v>4229.6000000000004</v>
      </c>
      <c r="F7" s="1">
        <v>4229.6000000000004</v>
      </c>
      <c r="G7" s="1">
        <v>4229.5</v>
      </c>
      <c r="H7" s="1">
        <v>4229.3</v>
      </c>
      <c r="I7" s="1">
        <v>4228.8999999999996</v>
      </c>
      <c r="J7" s="1">
        <v>4223.3</v>
      </c>
      <c r="K7" s="1">
        <v>4183.2</v>
      </c>
      <c r="L7" s="1">
        <v>4087.6</v>
      </c>
      <c r="M7" s="1">
        <v>3864.4</v>
      </c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</row>
    <row r="8" spans="2:37" x14ac:dyDescent="0.25">
      <c r="B8" s="9">
        <v>6</v>
      </c>
      <c r="C8" s="2">
        <f t="shared" si="0"/>
        <v>4828.0199999999995</v>
      </c>
      <c r="D8" s="2">
        <f t="shared" si="1"/>
        <v>4.8280199999999995</v>
      </c>
      <c r="E8" s="1">
        <v>3934.4</v>
      </c>
      <c r="F8" s="1">
        <v>3934.4</v>
      </c>
      <c r="G8" s="1">
        <v>3934.3</v>
      </c>
      <c r="H8" s="1">
        <v>3934.1</v>
      </c>
      <c r="I8" s="1">
        <v>3933.6</v>
      </c>
      <c r="J8" s="1">
        <v>3926.5</v>
      </c>
      <c r="K8" s="1">
        <v>3877.3</v>
      </c>
      <c r="L8" s="1">
        <v>3760.9</v>
      </c>
      <c r="M8" s="1">
        <v>3486.4</v>
      </c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</row>
    <row r="9" spans="2:37" x14ac:dyDescent="0.25">
      <c r="B9" s="9">
        <v>7</v>
      </c>
      <c r="C9" s="2">
        <f t="shared" si="0"/>
        <v>5632.69</v>
      </c>
      <c r="D9" s="2">
        <f t="shared" si="1"/>
        <v>5.6326899999999993</v>
      </c>
      <c r="E9" s="1">
        <v>3665</v>
      </c>
      <c r="F9" s="1">
        <v>3664.9</v>
      </c>
      <c r="G9" s="1">
        <v>3664.8</v>
      </c>
      <c r="H9" s="1">
        <v>3664.5</v>
      </c>
      <c r="I9" s="1">
        <v>3663.8</v>
      </c>
      <c r="J9" s="1">
        <v>3655.1</v>
      </c>
      <c r="K9" s="1">
        <v>3596.3</v>
      </c>
      <c r="L9" s="1">
        <v>3458</v>
      </c>
      <c r="M9" s="1">
        <v>3127.5</v>
      </c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</row>
    <row r="10" spans="2:37" x14ac:dyDescent="0.25">
      <c r="B10" s="9">
        <v>8</v>
      </c>
      <c r="C10" s="2">
        <f t="shared" si="0"/>
        <v>6437.36</v>
      </c>
      <c r="D10" s="2">
        <f t="shared" si="1"/>
        <v>6.43736</v>
      </c>
      <c r="E10" s="1">
        <v>3417.5</v>
      </c>
      <c r="F10" s="1">
        <v>3417.5</v>
      </c>
      <c r="G10" s="1">
        <v>3417.3</v>
      </c>
      <c r="H10" s="1">
        <v>3416.8</v>
      </c>
      <c r="I10" s="1">
        <v>3416</v>
      </c>
      <c r="J10" s="1">
        <v>3405.4</v>
      </c>
      <c r="K10" s="1">
        <v>3336.4</v>
      </c>
      <c r="L10" s="1">
        <v>3174.7</v>
      </c>
      <c r="M10" s="1">
        <v>2782.1</v>
      </c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</row>
    <row r="11" spans="2:37" x14ac:dyDescent="0.25">
      <c r="B11" s="9">
        <v>9</v>
      </c>
      <c r="C11" s="2">
        <f t="shared" si="0"/>
        <v>7242.03</v>
      </c>
      <c r="D11" s="2">
        <f t="shared" si="1"/>
        <v>7.2420299999999997</v>
      </c>
      <c r="E11" s="1">
        <v>3189.3</v>
      </c>
      <c r="F11" s="1">
        <v>3189.2</v>
      </c>
      <c r="G11" s="1">
        <v>3189</v>
      </c>
      <c r="H11" s="1">
        <v>3188.4</v>
      </c>
      <c r="I11" s="1">
        <v>3187.3</v>
      </c>
      <c r="J11" s="1">
        <v>3174.6</v>
      </c>
      <c r="K11" s="1">
        <v>3094.4</v>
      </c>
      <c r="L11" s="1">
        <v>2907.8</v>
      </c>
      <c r="M11" s="1">
        <v>2444.1999999999998</v>
      </c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</row>
    <row r="12" spans="2:37" x14ac:dyDescent="0.25">
      <c r="B12" s="9">
        <v>10</v>
      </c>
      <c r="C12" s="2">
        <f t="shared" si="0"/>
        <v>8046.7</v>
      </c>
      <c r="D12" s="2">
        <f t="shared" si="1"/>
        <v>8.0466999999999995</v>
      </c>
      <c r="E12" s="1">
        <v>2978.1</v>
      </c>
      <c r="F12" s="1">
        <v>2978</v>
      </c>
      <c r="G12" s="1">
        <v>2977.7</v>
      </c>
      <c r="H12" s="1">
        <v>2976.9</v>
      </c>
      <c r="I12" s="1">
        <v>2975.6</v>
      </c>
      <c r="J12" s="1">
        <v>2960.3</v>
      </c>
      <c r="K12" s="1">
        <v>2868.2</v>
      </c>
      <c r="L12" s="1">
        <v>2654.4</v>
      </c>
      <c r="M12" s="1">
        <v>2106.6999999999998</v>
      </c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</row>
    <row r="13" spans="2:37" x14ac:dyDescent="0.25">
      <c r="B13" s="9">
        <v>11</v>
      </c>
      <c r="C13" s="2">
        <f t="shared" si="0"/>
        <v>8851.369999999999</v>
      </c>
      <c r="D13" s="2">
        <f t="shared" si="1"/>
        <v>8.8513699999999993</v>
      </c>
      <c r="E13" s="1">
        <v>2782.3</v>
      </c>
      <c r="F13" s="1">
        <v>2782.2</v>
      </c>
      <c r="G13" s="1">
        <v>2781.8</v>
      </c>
      <c r="H13" s="1">
        <v>2780.8</v>
      </c>
      <c r="I13" s="1">
        <v>2779.1</v>
      </c>
      <c r="J13" s="1">
        <v>2760.9</v>
      </c>
      <c r="K13" s="1">
        <v>2655.6</v>
      </c>
      <c r="L13" s="1">
        <v>2412</v>
      </c>
      <c r="M13" s="1">
        <v>1759.6</v>
      </c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</row>
    <row r="14" spans="2:37" x14ac:dyDescent="0.25">
      <c r="B14" s="9">
        <v>12</v>
      </c>
      <c r="C14" s="2">
        <f t="shared" si="0"/>
        <v>9656.0399999999991</v>
      </c>
      <c r="D14" s="2">
        <f t="shared" si="1"/>
        <v>9.6560399999999991</v>
      </c>
      <c r="E14" s="1">
        <v>2600.5</v>
      </c>
      <c r="F14" s="1">
        <v>2600.4</v>
      </c>
      <c r="G14" s="1">
        <v>2599.8000000000002</v>
      </c>
      <c r="H14" s="1">
        <v>2598.5</v>
      </c>
      <c r="I14" s="1">
        <v>2596.4</v>
      </c>
      <c r="J14" s="1">
        <v>2574.8000000000002</v>
      </c>
      <c r="K14" s="1">
        <v>2455</v>
      </c>
      <c r="L14" s="1">
        <v>2178.1999999999998</v>
      </c>
      <c r="M14" s="1">
        <v>1381.9</v>
      </c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</row>
    <row r="15" spans="2:37" x14ac:dyDescent="0.25">
      <c r="B15" s="9">
        <v>13</v>
      </c>
      <c r="C15" s="2">
        <f t="shared" si="0"/>
        <v>10460.709999999999</v>
      </c>
      <c r="D15" s="2">
        <f t="shared" si="1"/>
        <v>10.460709999999999</v>
      </c>
      <c r="E15" s="1">
        <v>2431.5</v>
      </c>
      <c r="F15" s="1">
        <v>2431.3000000000002</v>
      </c>
      <c r="G15" s="1">
        <v>2430.5</v>
      </c>
      <c r="H15" s="1">
        <v>2428.9</v>
      </c>
      <c r="I15" s="1">
        <v>2426.1999999999998</v>
      </c>
      <c r="J15" s="1">
        <v>2400.6999999999998</v>
      </c>
      <c r="K15" s="1">
        <v>2264.9</v>
      </c>
      <c r="L15" s="1">
        <v>1950.1</v>
      </c>
      <c r="M15" s="1">
        <v>804.59</v>
      </c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</row>
    <row r="16" spans="2:37" x14ac:dyDescent="0.25">
      <c r="B16" s="9">
        <v>14</v>
      </c>
      <c r="C16" s="2">
        <f t="shared" si="0"/>
        <v>11265.38</v>
      </c>
      <c r="D16" s="2">
        <f t="shared" si="1"/>
        <v>11.265379999999999</v>
      </c>
      <c r="E16" s="1">
        <v>2274.4</v>
      </c>
      <c r="F16" s="1">
        <v>2274</v>
      </c>
      <c r="G16" s="1">
        <v>2273</v>
      </c>
      <c r="H16" s="1">
        <v>2270.9</v>
      </c>
      <c r="I16" s="1">
        <v>2267.6</v>
      </c>
      <c r="J16" s="1">
        <v>2237.5</v>
      </c>
      <c r="K16" s="1">
        <v>2083.8000000000002</v>
      </c>
      <c r="L16" s="1">
        <v>1724.8</v>
      </c>
      <c r="M16" s="1">
        <v>0</v>
      </c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</row>
    <row r="17" spans="2:37" x14ac:dyDescent="0.25">
      <c r="B17" s="9">
        <v>15</v>
      </c>
      <c r="C17" s="2">
        <f t="shared" si="0"/>
        <v>12070.05</v>
      </c>
      <c r="D17" s="2">
        <f t="shared" si="1"/>
        <v>12.070049999999998</v>
      </c>
      <c r="E17" s="1">
        <v>2128.1999999999998</v>
      </c>
      <c r="F17" s="1">
        <v>2127.6999999999998</v>
      </c>
      <c r="G17" s="1">
        <v>2126.3000000000002</v>
      </c>
      <c r="H17" s="1">
        <v>2123.6</v>
      </c>
      <c r="I17" s="1">
        <v>2119.6</v>
      </c>
      <c r="J17" s="1">
        <v>2084.3000000000002</v>
      </c>
      <c r="K17" s="1">
        <v>1910.4</v>
      </c>
      <c r="L17" s="1">
        <v>1498.1</v>
      </c>
      <c r="M17" s="1">
        <v>0</v>
      </c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</row>
    <row r="18" spans="2:37" x14ac:dyDescent="0.25">
      <c r="B18" s="9">
        <v>16</v>
      </c>
      <c r="C18" s="2">
        <f t="shared" si="0"/>
        <v>12874.72</v>
      </c>
      <c r="D18" s="2">
        <f t="shared" si="1"/>
        <v>12.87472</v>
      </c>
      <c r="E18" s="1">
        <v>1992.2</v>
      </c>
      <c r="F18" s="1">
        <v>1991.6</v>
      </c>
      <c r="G18" s="1">
        <v>1989.8</v>
      </c>
      <c r="H18" s="1">
        <v>1986.3</v>
      </c>
      <c r="I18" s="1">
        <v>1981.3</v>
      </c>
      <c r="J18" s="1">
        <v>1940</v>
      </c>
      <c r="K18" s="1">
        <v>1743.2</v>
      </c>
      <c r="L18" s="1">
        <v>1263.5999999999999</v>
      </c>
      <c r="M18" s="1">
        <v>0</v>
      </c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</row>
    <row r="19" spans="2:37" x14ac:dyDescent="0.25">
      <c r="B19" s="9">
        <v>17</v>
      </c>
      <c r="C19" s="2">
        <f t="shared" si="0"/>
        <v>13679.39</v>
      </c>
      <c r="D19" s="2">
        <f t="shared" si="1"/>
        <v>13.67939</v>
      </c>
      <c r="E19" s="1">
        <v>1866</v>
      </c>
      <c r="F19" s="1">
        <v>1865.1</v>
      </c>
      <c r="G19" s="1">
        <v>1862.6</v>
      </c>
      <c r="H19" s="1">
        <v>1858.3</v>
      </c>
      <c r="I19" s="1">
        <v>1852.1</v>
      </c>
      <c r="J19" s="1">
        <v>1803.8</v>
      </c>
      <c r="K19" s="1">
        <v>1580.7</v>
      </c>
      <c r="L19" s="1">
        <v>1009.3</v>
      </c>
      <c r="M19" s="1">
        <v>0</v>
      </c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</row>
    <row r="20" spans="2:37" x14ac:dyDescent="0.25">
      <c r="B20" s="9">
        <v>18</v>
      </c>
      <c r="C20" s="2">
        <f t="shared" si="0"/>
        <v>14484.06</v>
      </c>
      <c r="D20" s="2">
        <f t="shared" si="1"/>
        <v>14.484059999999999</v>
      </c>
      <c r="E20" s="1">
        <v>1748.7</v>
      </c>
      <c r="F20" s="1">
        <v>1747.5</v>
      </c>
      <c r="G20" s="1">
        <v>1744.3</v>
      </c>
      <c r="H20" s="1">
        <v>1738.8</v>
      </c>
      <c r="I20" s="1">
        <v>1731.3</v>
      </c>
      <c r="J20" s="1">
        <v>1674.9</v>
      </c>
      <c r="K20" s="1">
        <v>1421</v>
      </c>
      <c r="L20" s="1">
        <v>662.69</v>
      </c>
      <c r="M20" s="1">
        <v>0</v>
      </c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</row>
    <row r="21" spans="2:37" x14ac:dyDescent="0.25">
      <c r="B21" s="9">
        <v>19</v>
      </c>
      <c r="C21" s="2">
        <f t="shared" si="0"/>
        <v>15288.73</v>
      </c>
      <c r="D21" s="2">
        <f t="shared" si="1"/>
        <v>15.288729999999999</v>
      </c>
      <c r="E21" s="1">
        <v>1640.1</v>
      </c>
      <c r="F21" s="1">
        <v>1638.4</v>
      </c>
      <c r="G21" s="1">
        <v>1634.2</v>
      </c>
      <c r="H21" s="1">
        <v>1627.3</v>
      </c>
      <c r="I21" s="1">
        <v>1618.1</v>
      </c>
      <c r="J21" s="1">
        <v>1552.4</v>
      </c>
      <c r="K21" s="1">
        <v>1262.0999999999999</v>
      </c>
      <c r="L21" s="1">
        <v>0</v>
      </c>
      <c r="M21" s="1">
        <v>0</v>
      </c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</row>
    <row r="22" spans="2:37" x14ac:dyDescent="0.25">
      <c r="B22" s="9">
        <v>20</v>
      </c>
      <c r="C22" s="2">
        <f t="shared" si="0"/>
        <v>16093.4</v>
      </c>
      <c r="D22" s="2">
        <f t="shared" si="1"/>
        <v>16.093399999999999</v>
      </c>
      <c r="E22" s="1">
        <v>1539.6</v>
      </c>
      <c r="F22" s="1">
        <v>1537.2</v>
      </c>
      <c r="G22" s="1">
        <v>1531.8</v>
      </c>
      <c r="H22" s="1">
        <v>1523.1</v>
      </c>
      <c r="I22" s="1">
        <v>1511.9</v>
      </c>
      <c r="J22" s="1">
        <v>1435.5</v>
      </c>
      <c r="K22" s="1">
        <v>1100.5999999999999</v>
      </c>
      <c r="L22" s="1">
        <v>0</v>
      </c>
      <c r="M22" s="1">
        <v>0</v>
      </c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</row>
    <row r="23" spans="2:37" x14ac:dyDescent="0.25">
      <c r="B23" s="9">
        <v>21</v>
      </c>
      <c r="C23" s="2">
        <f t="shared" si="0"/>
        <v>16898.07</v>
      </c>
      <c r="D23" s="2">
        <f t="shared" si="1"/>
        <v>16.898070000000001</v>
      </c>
      <c r="E23" s="1">
        <v>1446.8</v>
      </c>
      <c r="F23" s="1">
        <v>1443.6</v>
      </c>
      <c r="G23" s="1">
        <v>1436.5</v>
      </c>
      <c r="H23" s="1">
        <v>1425.7</v>
      </c>
      <c r="I23" s="1">
        <v>1412.1</v>
      </c>
      <c r="J23" s="1">
        <v>1323.4</v>
      </c>
      <c r="K23" s="1">
        <v>931.79</v>
      </c>
      <c r="L23" s="1">
        <v>0</v>
      </c>
      <c r="M23" s="1">
        <v>0</v>
      </c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</row>
    <row r="24" spans="2:37" x14ac:dyDescent="0.25">
      <c r="B24" s="9">
        <v>22</v>
      </c>
      <c r="C24" s="2">
        <f t="shared" si="0"/>
        <v>17702.739999999998</v>
      </c>
      <c r="D24" s="2">
        <f t="shared" si="1"/>
        <v>17.702739999999999</v>
      </c>
      <c r="E24" s="1">
        <v>1361.4</v>
      </c>
      <c r="F24" s="1">
        <v>1357</v>
      </c>
      <c r="G24" s="1">
        <v>1347.8</v>
      </c>
      <c r="H24" s="1">
        <v>1334.4</v>
      </c>
      <c r="I24" s="1">
        <v>1318</v>
      </c>
      <c r="J24" s="1">
        <v>1214.9000000000001</v>
      </c>
      <c r="K24" s="1">
        <v>745.74</v>
      </c>
      <c r="L24" s="1">
        <v>0</v>
      </c>
      <c r="M24" s="1">
        <v>0</v>
      </c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</row>
    <row r="25" spans="2:37" x14ac:dyDescent="0.25">
      <c r="B25" s="9">
        <v>23</v>
      </c>
      <c r="C25" s="2">
        <f t="shared" si="0"/>
        <v>18507.41</v>
      </c>
      <c r="D25" s="2">
        <f t="shared" si="1"/>
        <v>18.50741</v>
      </c>
      <c r="E25" s="1">
        <v>1283</v>
      </c>
      <c r="F25" s="1">
        <v>1277.0999999999999</v>
      </c>
      <c r="G25" s="1">
        <v>1265.2</v>
      </c>
      <c r="H25" s="1">
        <v>1248.5999999999999</v>
      </c>
      <c r="I25" s="1">
        <v>1228.9000000000001</v>
      </c>
      <c r="J25" s="1">
        <v>1109.2</v>
      </c>
      <c r="K25" s="1">
        <v>477.8</v>
      </c>
      <c r="L25" s="1">
        <v>0</v>
      </c>
      <c r="M25" s="1">
        <v>0</v>
      </c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</row>
    <row r="26" spans="2:37" x14ac:dyDescent="0.25">
      <c r="B26" s="9">
        <v>24</v>
      </c>
      <c r="C26" s="2">
        <f t="shared" si="0"/>
        <v>19312.079999999998</v>
      </c>
      <c r="D26" s="2">
        <f t="shared" si="1"/>
        <v>19.312079999999998</v>
      </c>
      <c r="E26" s="1">
        <v>1211.2</v>
      </c>
      <c r="F26" s="1">
        <v>1203.3</v>
      </c>
      <c r="G26" s="1">
        <v>1188</v>
      </c>
      <c r="H26" s="1">
        <v>1167.5999999999999</v>
      </c>
      <c r="I26" s="1">
        <v>1144.0999999999999</v>
      </c>
      <c r="J26" s="1">
        <v>1004.8</v>
      </c>
      <c r="K26" s="1">
        <v>0</v>
      </c>
      <c r="L26" s="1">
        <v>0</v>
      </c>
      <c r="M26" s="1">
        <v>0</v>
      </c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</row>
    <row r="27" spans="2:37" x14ac:dyDescent="0.25">
      <c r="B27" s="9">
        <v>25</v>
      </c>
      <c r="C27" s="2">
        <f t="shared" si="0"/>
        <v>20116.75</v>
      </c>
      <c r="D27" s="2">
        <f t="shared" si="1"/>
        <v>20.11675</v>
      </c>
      <c r="E27" s="1">
        <v>1145.9000000000001</v>
      </c>
      <c r="F27" s="1">
        <v>1135.0999999999999</v>
      </c>
      <c r="G27" s="1">
        <v>1115.8</v>
      </c>
      <c r="H27" s="1">
        <v>1090.8</v>
      </c>
      <c r="I27" s="1">
        <v>1062.8</v>
      </c>
      <c r="J27" s="1">
        <v>900.14</v>
      </c>
      <c r="K27" s="1">
        <v>0</v>
      </c>
      <c r="L27" s="1">
        <v>0</v>
      </c>
      <c r="M27" s="1">
        <v>0</v>
      </c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</row>
    <row r="28" spans="2:37" x14ac:dyDescent="0.25">
      <c r="B28" s="9">
        <v>26</v>
      </c>
      <c r="C28" s="2">
        <f t="shared" si="0"/>
        <v>20921.419999999998</v>
      </c>
      <c r="D28" s="2">
        <f t="shared" si="1"/>
        <v>20.921419999999998</v>
      </c>
      <c r="E28" s="1">
        <v>1086.5999999999999</v>
      </c>
      <c r="F28" s="1">
        <v>1072.2</v>
      </c>
      <c r="G28" s="1">
        <v>1047.7</v>
      </c>
      <c r="H28" s="1">
        <v>1017.3</v>
      </c>
      <c r="I28" s="1">
        <v>984.03</v>
      </c>
      <c r="J28" s="1">
        <v>793.13</v>
      </c>
      <c r="K28" s="1">
        <v>0</v>
      </c>
      <c r="L28" s="1">
        <v>0</v>
      </c>
      <c r="M28" s="1">
        <v>0</v>
      </c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</row>
    <row r="29" spans="2:37" x14ac:dyDescent="0.25">
      <c r="B29" s="9">
        <v>27</v>
      </c>
      <c r="C29" s="2">
        <f t="shared" si="0"/>
        <v>21726.09</v>
      </c>
      <c r="D29" s="2">
        <f t="shared" si="1"/>
        <v>21.726089999999999</v>
      </c>
      <c r="E29" s="1">
        <v>1033</v>
      </c>
      <c r="F29" s="1">
        <v>1013.9</v>
      </c>
      <c r="G29" s="1">
        <v>983.02</v>
      </c>
      <c r="H29" s="1">
        <v>946.21</v>
      </c>
      <c r="I29" s="1">
        <v>906.91</v>
      </c>
      <c r="J29" s="1">
        <v>680.6</v>
      </c>
      <c r="K29" s="1">
        <v>0</v>
      </c>
      <c r="L29" s="1">
        <v>0</v>
      </c>
      <c r="M29" s="1">
        <v>0</v>
      </c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</row>
    <row r="30" spans="2:37" x14ac:dyDescent="0.25">
      <c r="B30" s="9">
        <v>28</v>
      </c>
      <c r="C30" s="2">
        <f t="shared" si="0"/>
        <v>22530.76</v>
      </c>
      <c r="D30" s="2">
        <f t="shared" si="1"/>
        <v>22.530759999999997</v>
      </c>
      <c r="E30" s="1">
        <v>984.81</v>
      </c>
      <c r="F30" s="1">
        <v>959.51</v>
      </c>
      <c r="G30" s="1">
        <v>920.93</v>
      </c>
      <c r="H30" s="1">
        <v>876.64</v>
      </c>
      <c r="I30" s="1">
        <v>830.33</v>
      </c>
      <c r="J30" s="1">
        <v>557.19000000000005</v>
      </c>
      <c r="K30" s="1">
        <v>0</v>
      </c>
      <c r="L30" s="1">
        <v>0</v>
      </c>
      <c r="M30" s="1">
        <v>0</v>
      </c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</row>
    <row r="31" spans="2:37" x14ac:dyDescent="0.25">
      <c r="B31" s="9">
        <v>29</v>
      </c>
      <c r="C31" s="2">
        <f t="shared" si="0"/>
        <v>23335.43</v>
      </c>
      <c r="D31" s="2">
        <f t="shared" si="1"/>
        <v>23.335429999999999</v>
      </c>
      <c r="E31" s="1">
        <v>941.56</v>
      </c>
      <c r="F31" s="1">
        <v>908.35</v>
      </c>
      <c r="G31" s="1">
        <v>860.47</v>
      </c>
      <c r="H31" s="1">
        <v>807.48</v>
      </c>
      <c r="I31" s="1">
        <v>753.03</v>
      </c>
      <c r="J31" s="1">
        <v>408.09</v>
      </c>
      <c r="K31" s="1">
        <v>0</v>
      </c>
      <c r="L31" s="1">
        <v>0</v>
      </c>
      <c r="M31" s="1">
        <v>0</v>
      </c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</row>
    <row r="32" spans="2:37" x14ac:dyDescent="0.25">
      <c r="B32" s="9">
        <v>30</v>
      </c>
      <c r="C32" s="2">
        <f t="shared" si="0"/>
        <v>24140.1</v>
      </c>
      <c r="D32" s="2">
        <f t="shared" si="1"/>
        <v>24.140099999999997</v>
      </c>
      <c r="E32" s="1">
        <v>902.84</v>
      </c>
      <c r="F32" s="1">
        <v>859.59</v>
      </c>
      <c r="G32" s="1">
        <v>800.62</v>
      </c>
      <c r="H32" s="1">
        <v>737.58</v>
      </c>
      <c r="I32" s="1">
        <v>673.58</v>
      </c>
      <c r="J32" s="1">
        <v>37.097000000000001</v>
      </c>
      <c r="K32" s="1">
        <v>0</v>
      </c>
      <c r="L32" s="1">
        <v>0</v>
      </c>
      <c r="M32" s="1">
        <v>0</v>
      </c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</row>
    <row r="33" spans="2:37" x14ac:dyDescent="0.25">
      <c r="B33" s="9">
        <v>31</v>
      </c>
      <c r="C33" s="2">
        <f t="shared" si="0"/>
        <v>24944.77</v>
      </c>
      <c r="D33" s="2">
        <f t="shared" si="1"/>
        <v>24.944770000000002</v>
      </c>
      <c r="E33" s="1">
        <v>868.14</v>
      </c>
      <c r="F33" s="1">
        <v>812.34</v>
      </c>
      <c r="G33" s="1">
        <v>740.28</v>
      </c>
      <c r="H33" s="1">
        <v>665.67</v>
      </c>
      <c r="I33" s="1">
        <v>590.29</v>
      </c>
      <c r="J33" s="1">
        <v>0</v>
      </c>
      <c r="K33" s="1">
        <v>0</v>
      </c>
      <c r="L33" s="1">
        <v>0</v>
      </c>
      <c r="M33" s="1">
        <v>0</v>
      </c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</row>
    <row r="34" spans="2:37" x14ac:dyDescent="0.25">
      <c r="B34" s="9">
        <v>32</v>
      </c>
      <c r="C34" s="2">
        <f t="shared" si="0"/>
        <v>25749.439999999999</v>
      </c>
      <c r="D34" s="2">
        <f t="shared" si="1"/>
        <v>25.74944</v>
      </c>
      <c r="E34" s="1">
        <v>836.94</v>
      </c>
      <c r="F34" s="1">
        <v>765.62</v>
      </c>
      <c r="G34" s="1">
        <v>678.31</v>
      </c>
      <c r="H34" s="1">
        <v>590.41999999999996</v>
      </c>
      <c r="I34" s="1">
        <v>500.96</v>
      </c>
      <c r="J34" s="1">
        <v>0</v>
      </c>
      <c r="K34" s="1">
        <v>0</v>
      </c>
      <c r="L34" s="1">
        <v>0</v>
      </c>
      <c r="M34" s="1">
        <v>0</v>
      </c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</row>
    <row r="35" spans="2:37" x14ac:dyDescent="0.25">
      <c r="B35" s="9">
        <v>33</v>
      </c>
      <c r="C35" s="2">
        <f t="shared" si="0"/>
        <v>26554.109999999997</v>
      </c>
      <c r="D35" s="2">
        <f t="shared" si="1"/>
        <v>26.554109999999998</v>
      </c>
      <c r="E35" s="1">
        <v>808.63</v>
      </c>
      <c r="F35" s="1">
        <v>718.46</v>
      </c>
      <c r="G35" s="1">
        <v>613.63</v>
      </c>
      <c r="H35" s="1">
        <v>510.38</v>
      </c>
      <c r="I35" s="1">
        <v>402.32</v>
      </c>
      <c r="J35" s="1">
        <v>0</v>
      </c>
      <c r="K35" s="1">
        <v>0</v>
      </c>
      <c r="L35" s="1">
        <v>0</v>
      </c>
      <c r="M35" s="1">
        <v>0</v>
      </c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</row>
    <row r="36" spans="2:37" x14ac:dyDescent="0.25">
      <c r="B36" s="9">
        <v>34</v>
      </c>
      <c r="C36" s="2">
        <f t="shared" si="0"/>
        <v>27358.78</v>
      </c>
      <c r="D36" s="2">
        <f t="shared" si="1"/>
        <v>27.358779999999999</v>
      </c>
      <c r="E36" s="1">
        <v>782.64</v>
      </c>
      <c r="F36" s="1">
        <v>670</v>
      </c>
      <c r="G36" s="1">
        <v>545.30999999999995</v>
      </c>
      <c r="H36" s="1">
        <v>423.94</v>
      </c>
      <c r="I36" s="1">
        <v>285.58</v>
      </c>
      <c r="J36" s="1">
        <v>0</v>
      </c>
      <c r="K36" s="1">
        <v>0</v>
      </c>
      <c r="L36" s="1">
        <v>0</v>
      </c>
      <c r="M36" s="1">
        <v>0</v>
      </c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</row>
    <row r="37" spans="2:37" x14ac:dyDescent="0.25">
      <c r="B37" s="9">
        <v>35</v>
      </c>
      <c r="C37" s="2">
        <f t="shared" si="0"/>
        <v>28163.449999999997</v>
      </c>
      <c r="D37" s="2">
        <f t="shared" si="1"/>
        <v>28.163449999999997</v>
      </c>
      <c r="E37" s="1">
        <v>758.49</v>
      </c>
      <c r="F37" s="1">
        <v>619.58000000000004</v>
      </c>
      <c r="G37" s="1">
        <v>472.69</v>
      </c>
      <c r="H37" s="1">
        <v>328.75</v>
      </c>
      <c r="I37" s="1">
        <v>26.61</v>
      </c>
      <c r="J37" s="1">
        <v>0</v>
      </c>
      <c r="K37" s="1">
        <v>0</v>
      </c>
      <c r="L37" s="1">
        <v>0</v>
      </c>
      <c r="M37" s="1">
        <v>0</v>
      </c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</row>
    <row r="38" spans="2:37" x14ac:dyDescent="0.25">
      <c r="B38" s="9">
        <v>36</v>
      </c>
      <c r="C38" s="2">
        <f t="shared" si="0"/>
        <v>28968.12</v>
      </c>
      <c r="D38" s="2">
        <f t="shared" si="1"/>
        <v>28.968119999999999</v>
      </c>
      <c r="E38" s="1">
        <v>735.85</v>
      </c>
      <c r="F38" s="1">
        <v>566.96</v>
      </c>
      <c r="G38" s="1">
        <v>395.61</v>
      </c>
      <c r="H38" s="1">
        <v>212.14</v>
      </c>
      <c r="I38" s="1">
        <v>0</v>
      </c>
      <c r="J38" s="1">
        <v>0</v>
      </c>
      <c r="K38" s="1">
        <v>0</v>
      </c>
      <c r="L38" s="1">
        <v>0</v>
      </c>
      <c r="M38" s="1">
        <v>0</v>
      </c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</row>
    <row r="39" spans="2:37" x14ac:dyDescent="0.25">
      <c r="B39" s="9">
        <v>37</v>
      </c>
      <c r="C39" s="2">
        <f t="shared" si="0"/>
        <v>29772.789999999997</v>
      </c>
      <c r="D39" s="2">
        <f t="shared" si="1"/>
        <v>29.772789999999997</v>
      </c>
      <c r="E39" s="1">
        <v>714.76</v>
      </c>
      <c r="F39" s="1">
        <v>512.52</v>
      </c>
      <c r="G39" s="1">
        <v>314.47000000000003</v>
      </c>
      <c r="H39" s="1">
        <v>0</v>
      </c>
      <c r="I39" s="1">
        <v>0</v>
      </c>
      <c r="J39" s="1">
        <v>0</v>
      </c>
      <c r="K39" s="1">
        <v>0</v>
      </c>
      <c r="L39" s="1">
        <v>0</v>
      </c>
      <c r="M39" s="1">
        <v>0</v>
      </c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</row>
    <row r="40" spans="2:37" x14ac:dyDescent="0.25">
      <c r="B40" s="9">
        <v>38</v>
      </c>
      <c r="C40" s="2">
        <f t="shared" si="0"/>
        <v>30577.46</v>
      </c>
      <c r="D40" s="2">
        <f t="shared" si="1"/>
        <v>30.577459999999999</v>
      </c>
      <c r="E40" s="1">
        <v>695.66</v>
      </c>
      <c r="F40" s="1">
        <v>457.36</v>
      </c>
      <c r="G40" s="1">
        <v>230.17</v>
      </c>
      <c r="H40" s="1">
        <v>0</v>
      </c>
      <c r="I40" s="1">
        <v>0</v>
      </c>
      <c r="J40" s="1">
        <v>0</v>
      </c>
      <c r="K40" s="1">
        <v>0</v>
      </c>
      <c r="L40" s="1">
        <v>0</v>
      </c>
      <c r="M40" s="1">
        <v>0</v>
      </c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</row>
    <row r="41" spans="2:37" x14ac:dyDescent="0.25">
      <c r="B41" s="9">
        <v>39</v>
      </c>
      <c r="C41" s="2">
        <f t="shared" si="0"/>
        <v>31382.129999999997</v>
      </c>
      <c r="D41" s="2">
        <f t="shared" si="1"/>
        <v>31.382129999999997</v>
      </c>
      <c r="E41" s="1">
        <v>679.49</v>
      </c>
      <c r="F41" s="1">
        <v>403.34</v>
      </c>
      <c r="G41" s="1">
        <v>142.19</v>
      </c>
      <c r="H41" s="1">
        <v>0</v>
      </c>
      <c r="I41" s="1">
        <v>0</v>
      </c>
      <c r="J41" s="1">
        <v>0</v>
      </c>
      <c r="K41" s="1">
        <v>0</v>
      </c>
      <c r="L41" s="1">
        <v>0</v>
      </c>
      <c r="M41" s="1">
        <v>0</v>
      </c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</row>
    <row r="42" spans="2:37" x14ac:dyDescent="0.25">
      <c r="B42" s="9">
        <v>40</v>
      </c>
      <c r="C42" s="2">
        <f t="shared" si="0"/>
        <v>32186.799999999999</v>
      </c>
      <c r="D42" s="2">
        <f t="shared" si="1"/>
        <v>32.186799999999998</v>
      </c>
      <c r="E42" s="1">
        <v>667.58</v>
      </c>
      <c r="F42" s="1">
        <v>352.96</v>
      </c>
      <c r="G42" s="1">
        <v>0</v>
      </c>
      <c r="H42" s="1">
        <v>0</v>
      </c>
      <c r="I42" s="1">
        <v>0</v>
      </c>
      <c r="J42" s="1">
        <v>0</v>
      </c>
      <c r="K42" s="1">
        <v>0</v>
      </c>
      <c r="L42" s="1">
        <v>0</v>
      </c>
      <c r="M42" s="1">
        <v>0</v>
      </c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</row>
    <row r="43" spans="2:37" x14ac:dyDescent="0.25">
      <c r="B43" s="9">
        <v>41</v>
      </c>
      <c r="C43" s="2">
        <f t="shared" si="0"/>
        <v>32991.47</v>
      </c>
      <c r="D43" s="2">
        <f t="shared" si="1"/>
        <v>32.99147</v>
      </c>
      <c r="E43" s="1">
        <v>661.43</v>
      </c>
      <c r="F43" s="1">
        <v>308.93</v>
      </c>
      <c r="G43" s="1">
        <v>0</v>
      </c>
      <c r="H43" s="1">
        <v>0</v>
      </c>
      <c r="I43" s="1">
        <v>0</v>
      </c>
      <c r="J43" s="1">
        <v>0</v>
      </c>
      <c r="K43" s="1">
        <v>0</v>
      </c>
      <c r="L43" s="1">
        <v>0</v>
      </c>
      <c r="M43" s="1">
        <v>0</v>
      </c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</row>
    <row r="44" spans="2:37" x14ac:dyDescent="0.25">
      <c r="B44" s="9">
        <v>42</v>
      </c>
      <c r="C44" s="2">
        <f t="shared" si="0"/>
        <v>33796.14</v>
      </c>
      <c r="D44" s="2">
        <f t="shared" si="1"/>
        <v>33.796140000000001</v>
      </c>
      <c r="E44" s="1">
        <v>662.37</v>
      </c>
      <c r="F44" s="1">
        <v>273.75</v>
      </c>
      <c r="G44" s="1">
        <v>0</v>
      </c>
      <c r="H44" s="1">
        <v>0</v>
      </c>
      <c r="I44" s="1">
        <v>0</v>
      </c>
      <c r="J44" s="1">
        <v>0</v>
      </c>
      <c r="K44" s="1">
        <v>0</v>
      </c>
      <c r="L44" s="1">
        <v>0</v>
      </c>
      <c r="M44" s="1">
        <v>0</v>
      </c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</row>
    <row r="45" spans="2:37" x14ac:dyDescent="0.25">
      <c r="B45" s="9">
        <v>43</v>
      </c>
      <c r="C45" s="2">
        <f t="shared" si="0"/>
        <v>34600.81</v>
      </c>
      <c r="D45" s="2">
        <f t="shared" si="1"/>
        <v>34.600809999999996</v>
      </c>
      <c r="E45" s="1">
        <v>671.41</v>
      </c>
      <c r="F45" s="1">
        <v>249.36</v>
      </c>
      <c r="G45" s="1">
        <v>0</v>
      </c>
      <c r="H45" s="1">
        <v>0</v>
      </c>
      <c r="I45" s="1">
        <v>0</v>
      </c>
      <c r="J45" s="1">
        <v>0</v>
      </c>
      <c r="K45" s="1">
        <v>0</v>
      </c>
      <c r="L45" s="1">
        <v>0</v>
      </c>
      <c r="M45" s="1">
        <v>0</v>
      </c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</row>
    <row r="46" spans="2:37" x14ac:dyDescent="0.25">
      <c r="B46" s="9">
        <v>44</v>
      </c>
      <c r="C46" s="2">
        <f t="shared" si="0"/>
        <v>35405.479999999996</v>
      </c>
      <c r="D46" s="2">
        <f t="shared" si="1"/>
        <v>35.405479999999997</v>
      </c>
      <c r="E46" s="1">
        <v>689.07</v>
      </c>
      <c r="F46" s="1">
        <v>236.95</v>
      </c>
      <c r="G46" s="1">
        <v>0</v>
      </c>
      <c r="H46" s="1">
        <v>0</v>
      </c>
      <c r="I46" s="1">
        <v>0</v>
      </c>
      <c r="J46" s="1">
        <v>0</v>
      </c>
      <c r="K46" s="1">
        <v>0</v>
      </c>
      <c r="L46" s="1">
        <v>0</v>
      </c>
      <c r="M46" s="1">
        <v>0</v>
      </c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</row>
    <row r="47" spans="2:37" x14ac:dyDescent="0.25">
      <c r="B47" s="9">
        <v>45</v>
      </c>
      <c r="C47" s="2">
        <f t="shared" si="0"/>
        <v>36210.15</v>
      </c>
      <c r="D47" s="2">
        <f t="shared" si="1"/>
        <v>36.210149999999999</v>
      </c>
      <c r="E47" s="1">
        <v>715.44</v>
      </c>
      <c r="F47" s="1">
        <v>236.96</v>
      </c>
      <c r="G47" s="1">
        <v>0</v>
      </c>
      <c r="H47" s="1">
        <v>0</v>
      </c>
      <c r="I47" s="1">
        <v>0</v>
      </c>
      <c r="J47" s="1">
        <v>0</v>
      </c>
      <c r="K47" s="1">
        <v>0</v>
      </c>
      <c r="L47" s="1">
        <v>0</v>
      </c>
      <c r="M47" s="1">
        <v>0</v>
      </c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</row>
    <row r="48" spans="2:37" x14ac:dyDescent="0.25">
      <c r="B48" s="9">
        <v>46</v>
      </c>
      <c r="C48" s="2">
        <f t="shared" si="0"/>
        <v>37014.82</v>
      </c>
      <c r="D48" s="2">
        <f t="shared" si="1"/>
        <v>37.01482</v>
      </c>
      <c r="E48" s="1">
        <v>750.38</v>
      </c>
      <c r="F48" s="1">
        <v>249.31</v>
      </c>
      <c r="G48" s="1">
        <v>0</v>
      </c>
      <c r="H48" s="1">
        <v>0</v>
      </c>
      <c r="I48" s="1">
        <v>0</v>
      </c>
      <c r="J48" s="1">
        <v>0</v>
      </c>
      <c r="K48" s="1">
        <v>0</v>
      </c>
      <c r="L48" s="1">
        <v>0</v>
      </c>
      <c r="M48" s="1">
        <v>0</v>
      </c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</row>
    <row r="49" spans="2:37" x14ac:dyDescent="0.25">
      <c r="B49" s="9">
        <v>47</v>
      </c>
      <c r="C49" s="2">
        <f t="shared" si="0"/>
        <v>37819.49</v>
      </c>
      <c r="D49" s="2">
        <f t="shared" si="1"/>
        <v>37.819489999999995</v>
      </c>
      <c r="E49" s="1">
        <v>793.48</v>
      </c>
      <c r="F49" s="1">
        <v>273.45999999999998</v>
      </c>
      <c r="G49" s="1">
        <v>0</v>
      </c>
      <c r="H49" s="1">
        <v>0</v>
      </c>
      <c r="I49" s="1">
        <v>0</v>
      </c>
      <c r="J49" s="1">
        <v>0</v>
      </c>
      <c r="K49" s="1">
        <v>0</v>
      </c>
      <c r="L49" s="1">
        <v>0</v>
      </c>
      <c r="M49" s="1">
        <v>0</v>
      </c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</row>
    <row r="50" spans="2:37" x14ac:dyDescent="0.25">
      <c r="B50" s="9">
        <v>48</v>
      </c>
      <c r="C50" s="2">
        <f t="shared" si="0"/>
        <v>38624.159999999996</v>
      </c>
      <c r="D50" s="2">
        <f t="shared" si="1"/>
        <v>38.624159999999996</v>
      </c>
      <c r="E50" s="1">
        <v>844.37</v>
      </c>
      <c r="F50" s="1">
        <v>308.73</v>
      </c>
      <c r="G50" s="1">
        <v>13.897</v>
      </c>
      <c r="H50" s="1">
        <v>0</v>
      </c>
      <c r="I50" s="1">
        <v>0</v>
      </c>
      <c r="J50" s="1">
        <v>0</v>
      </c>
      <c r="K50" s="1">
        <v>0</v>
      </c>
      <c r="L50" s="1">
        <v>0</v>
      </c>
      <c r="M50" s="1">
        <v>0</v>
      </c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</row>
    <row r="51" spans="2:37" x14ac:dyDescent="0.25">
      <c r="B51" s="9">
        <v>49</v>
      </c>
      <c r="C51" s="2">
        <f t="shared" si="0"/>
        <v>39428.829999999994</v>
      </c>
      <c r="D51" s="2">
        <f t="shared" si="1"/>
        <v>39.428829999999998</v>
      </c>
      <c r="E51" s="1">
        <v>902.64</v>
      </c>
      <c r="F51" s="1">
        <v>354.34</v>
      </c>
      <c r="G51" s="1">
        <v>42.326999999999998</v>
      </c>
      <c r="H51" s="1">
        <v>0</v>
      </c>
      <c r="I51" s="1">
        <v>0</v>
      </c>
      <c r="J51" s="1">
        <v>0</v>
      </c>
      <c r="K51" s="1">
        <v>0</v>
      </c>
      <c r="L51" s="1">
        <v>0</v>
      </c>
      <c r="M51" s="1">
        <v>0</v>
      </c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</row>
    <row r="52" spans="2:37" x14ac:dyDescent="0.25">
      <c r="B52" s="9">
        <v>50</v>
      </c>
      <c r="C52" s="2">
        <f t="shared" si="0"/>
        <v>40233.5</v>
      </c>
      <c r="D52" s="2">
        <f t="shared" si="1"/>
        <v>40.233499999999999</v>
      </c>
      <c r="E52" s="1">
        <v>967.95</v>
      </c>
      <c r="F52" s="1">
        <v>409.55</v>
      </c>
      <c r="G52" s="1">
        <v>85.462999999999994</v>
      </c>
      <c r="H52" s="1">
        <v>27.898</v>
      </c>
      <c r="I52" s="1">
        <v>0</v>
      </c>
      <c r="J52" s="1">
        <v>0</v>
      </c>
      <c r="K52" s="1">
        <v>0</v>
      </c>
      <c r="L52" s="1">
        <v>0</v>
      </c>
      <c r="M52" s="1">
        <v>0</v>
      </c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</row>
    <row r="53" spans="2:37" x14ac:dyDescent="0.25">
      <c r="B53" s="9">
        <v>51</v>
      </c>
      <c r="C53" s="2">
        <f t="shared" si="0"/>
        <v>41038.17</v>
      </c>
      <c r="D53" s="2">
        <f t="shared" si="1"/>
        <v>41.038170000000001</v>
      </c>
      <c r="E53" s="1">
        <v>1040.0999999999999</v>
      </c>
      <c r="F53" s="1">
        <v>473.68</v>
      </c>
      <c r="G53" s="1">
        <v>139.81</v>
      </c>
      <c r="H53" s="1">
        <v>68.475999999999999</v>
      </c>
      <c r="I53" s="1">
        <v>26.056000000000001</v>
      </c>
      <c r="J53" s="1">
        <v>0</v>
      </c>
      <c r="K53" s="1">
        <v>0</v>
      </c>
      <c r="L53" s="1">
        <v>0</v>
      </c>
      <c r="M53" s="1">
        <v>0</v>
      </c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</row>
    <row r="54" spans="2:37" x14ac:dyDescent="0.25">
      <c r="B54" s="9">
        <v>52</v>
      </c>
      <c r="C54" s="2">
        <f t="shared" si="0"/>
        <v>41842.839999999997</v>
      </c>
      <c r="D54" s="2">
        <f t="shared" si="1"/>
        <v>41.842839999999995</v>
      </c>
      <c r="E54" s="1">
        <v>1118.8</v>
      </c>
      <c r="F54" s="1">
        <v>546.21</v>
      </c>
      <c r="G54" s="1">
        <v>204.33</v>
      </c>
      <c r="H54" s="1">
        <v>123.86</v>
      </c>
      <c r="I54" s="1">
        <v>69.034000000000006</v>
      </c>
      <c r="J54" s="1">
        <v>0</v>
      </c>
      <c r="K54" s="1">
        <v>0</v>
      </c>
      <c r="L54" s="1">
        <v>0</v>
      </c>
      <c r="M54" s="1">
        <v>0</v>
      </c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</row>
    <row r="55" spans="2:37" x14ac:dyDescent="0.25">
      <c r="B55" s="9">
        <v>53</v>
      </c>
      <c r="C55" s="2">
        <f t="shared" si="0"/>
        <v>42647.509999999995</v>
      </c>
      <c r="D55" s="2">
        <f t="shared" si="1"/>
        <v>42.647509999999997</v>
      </c>
      <c r="E55" s="1">
        <v>1204.0999999999999</v>
      </c>
      <c r="F55" s="1">
        <v>626.70000000000005</v>
      </c>
      <c r="G55" s="1">
        <v>278.31</v>
      </c>
      <c r="H55" s="1">
        <v>190.5</v>
      </c>
      <c r="I55" s="1">
        <v>127.71</v>
      </c>
      <c r="J55" s="1">
        <v>0</v>
      </c>
      <c r="K55" s="1">
        <v>0</v>
      </c>
      <c r="L55" s="1">
        <v>0</v>
      </c>
      <c r="M55" s="1">
        <v>0</v>
      </c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</row>
    <row r="56" spans="2:37" x14ac:dyDescent="0.25">
      <c r="B56" s="9">
        <v>54</v>
      </c>
      <c r="C56" s="2">
        <f t="shared" si="0"/>
        <v>43452.18</v>
      </c>
      <c r="D56" s="2">
        <f t="shared" si="1"/>
        <v>43.452179999999998</v>
      </c>
      <c r="E56" s="1">
        <v>1295.9000000000001</v>
      </c>
      <c r="F56" s="1">
        <v>714.84</v>
      </c>
      <c r="G56" s="1">
        <v>361.17</v>
      </c>
      <c r="H56" s="1">
        <v>267.35000000000002</v>
      </c>
      <c r="I56" s="1">
        <v>198.18</v>
      </c>
      <c r="J56" s="1">
        <v>23.036000000000001</v>
      </c>
      <c r="K56" s="1">
        <v>0</v>
      </c>
      <c r="L56" s="1">
        <v>0</v>
      </c>
      <c r="M56" s="1">
        <v>0</v>
      </c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</row>
    <row r="57" spans="2:37" x14ac:dyDescent="0.25">
      <c r="B57" s="9">
        <v>55</v>
      </c>
      <c r="C57" s="2">
        <f t="shared" si="0"/>
        <v>44256.85</v>
      </c>
      <c r="D57" s="2">
        <f t="shared" si="1"/>
        <v>44.25685</v>
      </c>
      <c r="E57" s="1">
        <v>1394.4</v>
      </c>
      <c r="F57" s="1">
        <v>810.49</v>
      </c>
      <c r="G57" s="1">
        <v>452.56</v>
      </c>
      <c r="H57" s="1">
        <v>353.79</v>
      </c>
      <c r="I57" s="1">
        <v>279.37</v>
      </c>
      <c r="J57" s="1">
        <v>73.096000000000004</v>
      </c>
      <c r="K57" s="1">
        <v>0</v>
      </c>
      <c r="L57" s="1">
        <v>0</v>
      </c>
      <c r="M57" s="1">
        <v>0</v>
      </c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</row>
    <row r="58" spans="2:37" x14ac:dyDescent="0.25">
      <c r="B58" s="9">
        <v>56</v>
      </c>
      <c r="C58" s="2">
        <f t="shared" si="0"/>
        <v>45061.52</v>
      </c>
      <c r="D58" s="2">
        <f t="shared" si="1"/>
        <v>45.061519999999994</v>
      </c>
      <c r="E58" s="1">
        <v>1499.5</v>
      </c>
      <c r="F58" s="1">
        <v>913.5</v>
      </c>
      <c r="G58" s="1">
        <v>552.16999999999996</v>
      </c>
      <c r="H58" s="1">
        <v>449.33</v>
      </c>
      <c r="I58" s="1">
        <v>370.54</v>
      </c>
      <c r="J58" s="1">
        <v>141.30000000000001</v>
      </c>
      <c r="K58" s="1">
        <v>0</v>
      </c>
      <c r="L58" s="1">
        <v>0</v>
      </c>
      <c r="M58" s="1">
        <v>0</v>
      </c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</row>
    <row r="59" spans="2:37" x14ac:dyDescent="0.25">
      <c r="B59" s="9">
        <v>57</v>
      </c>
      <c r="C59" s="2">
        <f t="shared" si="0"/>
        <v>45866.189999999995</v>
      </c>
      <c r="D59" s="2">
        <f t="shared" si="1"/>
        <v>45.866189999999996</v>
      </c>
      <c r="E59" s="1">
        <v>1611.5</v>
      </c>
      <c r="F59" s="1">
        <v>1023.9</v>
      </c>
      <c r="G59" s="1">
        <v>659.88</v>
      </c>
      <c r="H59" s="1">
        <v>553.69000000000005</v>
      </c>
      <c r="I59" s="1">
        <v>471.24</v>
      </c>
      <c r="J59" s="1">
        <v>223.07</v>
      </c>
      <c r="K59" s="1">
        <v>0</v>
      </c>
      <c r="L59" s="1">
        <v>0</v>
      </c>
      <c r="M59" s="1">
        <v>0</v>
      </c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</row>
    <row r="60" spans="2:37" x14ac:dyDescent="0.25">
      <c r="B60" s="9">
        <v>58</v>
      </c>
      <c r="C60" s="2">
        <f t="shared" si="0"/>
        <v>46670.86</v>
      </c>
      <c r="D60" s="2">
        <f t="shared" si="1"/>
        <v>46.670859999999998</v>
      </c>
      <c r="E60" s="1">
        <v>1730.6</v>
      </c>
      <c r="F60" s="1">
        <v>1141.8</v>
      </c>
      <c r="G60" s="1">
        <v>775.63</v>
      </c>
      <c r="H60" s="1">
        <v>666.69</v>
      </c>
      <c r="I60" s="1">
        <v>581.17999999999995</v>
      </c>
      <c r="J60" s="1">
        <v>317.04000000000002</v>
      </c>
      <c r="K60" s="1">
        <v>49.289000000000001</v>
      </c>
      <c r="L60" s="1">
        <v>0</v>
      </c>
      <c r="M60" s="1">
        <v>0</v>
      </c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</row>
    <row r="61" spans="2:37" x14ac:dyDescent="0.25">
      <c r="B61" s="9">
        <v>59</v>
      </c>
      <c r="C61" s="2">
        <f t="shared" si="0"/>
        <v>47475.53</v>
      </c>
      <c r="D61" s="2">
        <f t="shared" si="1"/>
        <v>47.475529999999999</v>
      </c>
      <c r="E61" s="1">
        <v>1856.9</v>
      </c>
      <c r="F61" s="1">
        <v>1267.3</v>
      </c>
      <c r="G61" s="1">
        <v>899.45</v>
      </c>
      <c r="H61" s="1">
        <v>788.27</v>
      </c>
      <c r="I61" s="1">
        <v>700.21</v>
      </c>
      <c r="J61" s="1">
        <v>422.45</v>
      </c>
      <c r="K61" s="1">
        <v>116.74</v>
      </c>
      <c r="L61" s="1">
        <v>0</v>
      </c>
      <c r="M61" s="1">
        <v>0</v>
      </c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</row>
    <row r="62" spans="2:37" x14ac:dyDescent="0.25">
      <c r="B62" s="9">
        <v>60</v>
      </c>
      <c r="C62" s="2">
        <f t="shared" si="0"/>
        <v>48280.2</v>
      </c>
      <c r="D62" s="2">
        <f t="shared" si="1"/>
        <v>48.280199999999994</v>
      </c>
      <c r="E62" s="1">
        <v>1990.9</v>
      </c>
      <c r="F62" s="1">
        <v>1400.6</v>
      </c>
      <c r="G62" s="1">
        <v>1031.5</v>
      </c>
      <c r="H62" s="1">
        <v>918.47</v>
      </c>
      <c r="I62" s="1">
        <v>828.28</v>
      </c>
      <c r="J62" s="1">
        <v>538.82000000000005</v>
      </c>
      <c r="K62" s="1">
        <v>203.06</v>
      </c>
      <c r="L62" s="1">
        <v>21.253</v>
      </c>
      <c r="M62" s="1">
        <v>0</v>
      </c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</row>
    <row r="63" spans="2:37" x14ac:dyDescent="0.25">
      <c r="B63" s="9">
        <v>61</v>
      </c>
      <c r="C63" s="2">
        <f t="shared" si="0"/>
        <v>49084.869999999995</v>
      </c>
      <c r="D63" s="2">
        <f t="shared" si="1"/>
        <v>49.084869999999995</v>
      </c>
      <c r="E63" s="1">
        <v>2132.8000000000002</v>
      </c>
      <c r="F63" s="1">
        <v>1542.1</v>
      </c>
      <c r="G63" s="1">
        <v>1171.9000000000001</v>
      </c>
      <c r="H63" s="1">
        <v>1057.4000000000001</v>
      </c>
      <c r="I63" s="1">
        <v>965.45</v>
      </c>
      <c r="J63" s="1">
        <v>665.92</v>
      </c>
      <c r="K63" s="1">
        <v>304.24</v>
      </c>
      <c r="L63" s="1">
        <v>82.338999999999999</v>
      </c>
      <c r="M63" s="1">
        <v>0</v>
      </c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</row>
    <row r="64" spans="2:37" x14ac:dyDescent="0.25">
      <c r="B64" s="9">
        <v>62</v>
      </c>
      <c r="C64" s="2">
        <f t="shared" si="0"/>
        <v>49889.54</v>
      </c>
      <c r="D64" s="2">
        <f t="shared" si="1"/>
        <v>49.889540000000004</v>
      </c>
      <c r="E64" s="1">
        <v>2283.1</v>
      </c>
      <c r="F64" s="1">
        <v>1692</v>
      </c>
      <c r="G64" s="1">
        <v>1321</v>
      </c>
      <c r="H64" s="1">
        <v>1205.3</v>
      </c>
      <c r="I64" s="1">
        <v>1111.9000000000001</v>
      </c>
      <c r="J64" s="1">
        <v>803.67</v>
      </c>
      <c r="K64" s="1">
        <v>419.19</v>
      </c>
      <c r="L64" s="1">
        <v>165.96</v>
      </c>
      <c r="M64" s="1">
        <v>0</v>
      </c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</row>
    <row r="65" spans="2:37" x14ac:dyDescent="0.25">
      <c r="B65" s="9">
        <v>63</v>
      </c>
      <c r="C65" s="2">
        <f t="shared" si="0"/>
        <v>50694.21</v>
      </c>
      <c r="D65" s="2">
        <f t="shared" si="1"/>
        <v>50.694209999999998</v>
      </c>
      <c r="E65" s="1">
        <v>2442.1</v>
      </c>
      <c r="F65" s="1">
        <v>1850.7</v>
      </c>
      <c r="G65" s="1">
        <v>1479.1</v>
      </c>
      <c r="H65" s="1">
        <v>1362.5</v>
      </c>
      <c r="I65" s="1">
        <v>1267.8</v>
      </c>
      <c r="J65" s="1">
        <v>952.1</v>
      </c>
      <c r="K65" s="1">
        <v>547.29999999999995</v>
      </c>
      <c r="L65" s="1">
        <v>266.77999999999997</v>
      </c>
      <c r="M65" s="1">
        <v>26.369</v>
      </c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</row>
    <row r="66" spans="2:37" x14ac:dyDescent="0.25">
      <c r="B66" s="9">
        <v>64</v>
      </c>
      <c r="C66" s="2">
        <f t="shared" si="0"/>
        <v>51498.879999999997</v>
      </c>
      <c r="D66" s="2">
        <f t="shared" si="1"/>
        <v>51.49888</v>
      </c>
      <c r="E66" s="1">
        <v>2610.3000000000002</v>
      </c>
      <c r="F66" s="1">
        <v>2018.7</v>
      </c>
      <c r="G66" s="1">
        <v>1646.7</v>
      </c>
      <c r="H66" s="1">
        <v>1529.3</v>
      </c>
      <c r="I66" s="1">
        <v>1433.7</v>
      </c>
      <c r="J66" s="1">
        <v>1111.4000000000001</v>
      </c>
      <c r="K66" s="1">
        <v>688.37</v>
      </c>
      <c r="L66" s="1">
        <v>383.35</v>
      </c>
      <c r="M66" s="1">
        <v>93.942999999999998</v>
      </c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</row>
    <row r="67" spans="2:37" x14ac:dyDescent="0.25">
      <c r="B67" s="9">
        <v>65</v>
      </c>
      <c r="C67" s="2">
        <f t="shared" si="0"/>
        <v>52303.549999999996</v>
      </c>
      <c r="D67" s="2">
        <f t="shared" si="1"/>
        <v>52.303549999999994</v>
      </c>
      <c r="E67" s="1">
        <v>2788.3</v>
      </c>
      <c r="F67" s="1">
        <v>2196.6</v>
      </c>
      <c r="G67" s="1">
        <v>1824.2</v>
      </c>
      <c r="H67" s="1">
        <v>1706.3</v>
      </c>
      <c r="I67" s="1">
        <v>1609.8</v>
      </c>
      <c r="J67" s="1">
        <v>1281.9000000000001</v>
      </c>
      <c r="K67" s="1">
        <v>842.35</v>
      </c>
      <c r="L67" s="1">
        <v>514.9</v>
      </c>
      <c r="M67" s="1">
        <v>185.76</v>
      </c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</row>
    <row r="68" spans="2:37" x14ac:dyDescent="0.25">
      <c r="B68" s="9">
        <v>66</v>
      </c>
      <c r="C68" s="2">
        <f t="shared" ref="C68:C82" si="2">804.67*B68</f>
        <v>53108.219999999994</v>
      </c>
      <c r="D68" s="2">
        <f t="shared" ref="D68:D82" si="3">C68/1000</f>
        <v>53.108219999999996</v>
      </c>
      <c r="E68" s="1">
        <v>2976.8</v>
      </c>
      <c r="F68" s="1">
        <v>2385</v>
      </c>
      <c r="G68" s="1">
        <v>2012.4</v>
      </c>
      <c r="H68" s="1">
        <v>1893.9</v>
      </c>
      <c r="I68" s="1">
        <v>1796.7</v>
      </c>
      <c r="J68" s="1">
        <v>1464.1</v>
      </c>
      <c r="K68" s="1">
        <v>1009.4</v>
      </c>
      <c r="L68" s="1">
        <v>661.19</v>
      </c>
      <c r="M68" s="1">
        <v>296.64</v>
      </c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</row>
    <row r="69" spans="2:37" x14ac:dyDescent="0.25">
      <c r="B69" s="9">
        <v>67</v>
      </c>
      <c r="C69" s="2">
        <f t="shared" si="2"/>
        <v>53912.89</v>
      </c>
      <c r="D69" s="2">
        <f t="shared" si="3"/>
        <v>53.912889999999997</v>
      </c>
      <c r="E69" s="1">
        <v>3176.4</v>
      </c>
      <c r="F69" s="1">
        <v>2584.6</v>
      </c>
      <c r="G69" s="1">
        <v>2211.6999999999998</v>
      </c>
      <c r="H69" s="1">
        <v>2092.9</v>
      </c>
      <c r="I69" s="1">
        <v>1995.2</v>
      </c>
      <c r="J69" s="1">
        <v>1658.3</v>
      </c>
      <c r="K69" s="1">
        <v>1190</v>
      </c>
      <c r="L69" s="1">
        <v>822.25</v>
      </c>
      <c r="M69" s="1">
        <v>425.25</v>
      </c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</row>
    <row r="70" spans="2:37" x14ac:dyDescent="0.25">
      <c r="B70" s="9">
        <v>68</v>
      </c>
      <c r="C70" s="2">
        <f t="shared" si="2"/>
        <v>54717.56</v>
      </c>
      <c r="D70" s="2">
        <f t="shared" si="3"/>
        <v>54.717559999999999</v>
      </c>
      <c r="E70" s="1">
        <v>3388.1</v>
      </c>
      <c r="F70" s="1">
        <v>2796.2</v>
      </c>
      <c r="G70" s="1">
        <v>2423.1999999999998</v>
      </c>
      <c r="H70" s="1">
        <v>2304.1</v>
      </c>
      <c r="I70" s="1">
        <v>2205.9</v>
      </c>
      <c r="J70" s="1">
        <v>1865.5</v>
      </c>
      <c r="K70" s="1">
        <v>1384.5</v>
      </c>
      <c r="L70" s="1">
        <v>998.37</v>
      </c>
      <c r="M70" s="1">
        <v>571.13</v>
      </c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</row>
    <row r="71" spans="2:37" x14ac:dyDescent="0.25">
      <c r="B71" s="9">
        <v>69</v>
      </c>
      <c r="C71" s="2">
        <f t="shared" si="2"/>
        <v>55522.229999999996</v>
      </c>
      <c r="D71" s="2">
        <f t="shared" si="3"/>
        <v>55.522229999999993</v>
      </c>
      <c r="E71" s="1">
        <v>3612.8</v>
      </c>
      <c r="F71" s="1">
        <v>3020.9</v>
      </c>
      <c r="G71" s="1">
        <v>2647.7</v>
      </c>
      <c r="H71" s="1">
        <v>2528.4</v>
      </c>
      <c r="I71" s="1">
        <v>2429.9</v>
      </c>
      <c r="J71" s="1">
        <v>2086.3000000000002</v>
      </c>
      <c r="K71" s="1">
        <v>1593.7</v>
      </c>
      <c r="L71" s="1">
        <v>1190.0999999999999</v>
      </c>
      <c r="M71" s="1">
        <v>734.31</v>
      </c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</row>
    <row r="72" spans="2:37" x14ac:dyDescent="0.25">
      <c r="B72" s="9">
        <v>70</v>
      </c>
      <c r="C72" s="2">
        <f t="shared" si="2"/>
        <v>56326.899999999994</v>
      </c>
      <c r="D72" s="2">
        <f t="shared" si="3"/>
        <v>56.326899999999995</v>
      </c>
      <c r="E72" s="1">
        <v>3851.7</v>
      </c>
      <c r="F72" s="1">
        <v>3259.7</v>
      </c>
      <c r="G72" s="1">
        <v>2886.5</v>
      </c>
      <c r="H72" s="1">
        <v>2767</v>
      </c>
      <c r="I72" s="1">
        <v>2668.2</v>
      </c>
      <c r="J72" s="1">
        <v>2322</v>
      </c>
      <c r="K72" s="1">
        <v>1818.6</v>
      </c>
      <c r="L72" s="1">
        <v>1398.3</v>
      </c>
      <c r="M72" s="1">
        <v>915.25</v>
      </c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</row>
    <row r="73" spans="2:37" x14ac:dyDescent="0.25">
      <c r="B73" s="9">
        <v>71</v>
      </c>
      <c r="C73" s="2">
        <f t="shared" si="2"/>
        <v>57131.57</v>
      </c>
      <c r="D73" s="2">
        <f t="shared" si="3"/>
        <v>57.131569999999996</v>
      </c>
      <c r="E73" s="1">
        <v>4106.2</v>
      </c>
      <c r="F73" s="1">
        <v>3514.2</v>
      </c>
      <c r="G73" s="1">
        <v>3140.9</v>
      </c>
      <c r="H73" s="1">
        <v>3021.2</v>
      </c>
      <c r="I73" s="1">
        <v>2922.2</v>
      </c>
      <c r="J73" s="1">
        <v>2573.6999999999998</v>
      </c>
      <c r="K73" s="1">
        <v>2060.3000000000002</v>
      </c>
      <c r="L73" s="1">
        <v>1623.9</v>
      </c>
      <c r="M73" s="1">
        <v>1114.8</v>
      </c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</row>
    <row r="74" spans="2:37" x14ac:dyDescent="0.25">
      <c r="B74" s="9">
        <v>72</v>
      </c>
      <c r="C74" s="2">
        <f t="shared" si="2"/>
        <v>57936.24</v>
      </c>
      <c r="D74" s="2">
        <f t="shared" si="3"/>
        <v>57.936239999999998</v>
      </c>
      <c r="E74" s="1">
        <v>4378.1000000000004</v>
      </c>
      <c r="F74" s="1">
        <v>3786.1</v>
      </c>
      <c r="G74" s="1">
        <v>3412.7</v>
      </c>
      <c r="H74" s="1">
        <v>3292.9</v>
      </c>
      <c r="I74" s="1">
        <v>3193.7</v>
      </c>
      <c r="J74" s="1">
        <v>2843.2</v>
      </c>
      <c r="K74" s="1">
        <v>2320.4</v>
      </c>
      <c r="L74" s="1">
        <v>1868.6</v>
      </c>
      <c r="M74" s="1">
        <v>1334.1</v>
      </c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</row>
    <row r="75" spans="2:37" x14ac:dyDescent="0.25">
      <c r="B75" s="9">
        <v>73</v>
      </c>
      <c r="C75" s="2">
        <f t="shared" si="2"/>
        <v>58740.909999999996</v>
      </c>
      <c r="D75" s="2">
        <f t="shared" si="3"/>
        <v>58.74091</v>
      </c>
      <c r="E75" s="1">
        <v>4669.5</v>
      </c>
      <c r="F75" s="1">
        <v>4077.4</v>
      </c>
      <c r="G75" s="1">
        <v>3704.1</v>
      </c>
      <c r="H75" s="1">
        <v>3584.2</v>
      </c>
      <c r="I75" s="1">
        <v>3484.8</v>
      </c>
      <c r="J75" s="1">
        <v>3132.6</v>
      </c>
      <c r="K75" s="1">
        <v>2601.1</v>
      </c>
      <c r="L75" s="1">
        <v>2134.1</v>
      </c>
      <c r="M75" s="1">
        <v>1575.1</v>
      </c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</row>
    <row r="76" spans="2:37" x14ac:dyDescent="0.25">
      <c r="B76" s="9">
        <v>74</v>
      </c>
      <c r="C76" s="2">
        <f t="shared" si="2"/>
        <v>59545.579999999994</v>
      </c>
      <c r="D76" s="2">
        <f t="shared" si="3"/>
        <v>59.545579999999994</v>
      </c>
      <c r="E76" s="1">
        <v>4983.2</v>
      </c>
      <c r="F76" s="1">
        <v>4391.1000000000004</v>
      </c>
      <c r="G76" s="1">
        <v>4017.7</v>
      </c>
      <c r="H76" s="1">
        <v>3897.8</v>
      </c>
      <c r="I76" s="1">
        <v>3798.3</v>
      </c>
      <c r="J76" s="1">
        <v>3444.6</v>
      </c>
      <c r="K76" s="1">
        <v>2904.7</v>
      </c>
      <c r="L76" s="1">
        <v>2423.1</v>
      </c>
      <c r="M76" s="1">
        <v>1840.1</v>
      </c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</row>
    <row r="77" spans="2:37" x14ac:dyDescent="0.25">
      <c r="B77" s="9">
        <v>75</v>
      </c>
      <c r="C77" s="2">
        <f t="shared" si="2"/>
        <v>60350.25</v>
      </c>
      <c r="D77" s="2">
        <f t="shared" si="3"/>
        <v>60.350250000000003</v>
      </c>
      <c r="E77" s="1">
        <v>5322.9</v>
      </c>
      <c r="F77" s="1">
        <v>4730.8</v>
      </c>
      <c r="G77" s="1">
        <v>4357.3999999999996</v>
      </c>
      <c r="H77" s="1">
        <v>4237.3999999999996</v>
      </c>
      <c r="I77" s="1">
        <v>4137.8</v>
      </c>
      <c r="J77" s="1">
        <v>3782.8</v>
      </c>
      <c r="K77" s="1">
        <v>3235</v>
      </c>
      <c r="L77" s="1">
        <v>2739</v>
      </c>
      <c r="M77" s="1">
        <v>2132.6</v>
      </c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</row>
    <row r="78" spans="2:37" x14ac:dyDescent="0.25">
      <c r="B78" s="9">
        <v>76</v>
      </c>
      <c r="C78" s="2">
        <f t="shared" si="2"/>
        <v>61154.92</v>
      </c>
      <c r="D78" s="2">
        <f t="shared" si="3"/>
        <v>61.154919999999997</v>
      </c>
      <c r="E78" s="1">
        <v>5693.8</v>
      </c>
      <c r="F78" s="1">
        <v>5101.8</v>
      </c>
      <c r="G78" s="1">
        <v>4728.3</v>
      </c>
      <c r="H78" s="1">
        <v>4608.3</v>
      </c>
      <c r="I78" s="1">
        <v>4508.6000000000004</v>
      </c>
      <c r="J78" s="1">
        <v>4152.3999999999996</v>
      </c>
      <c r="K78" s="1">
        <v>3597.1</v>
      </c>
      <c r="L78" s="1">
        <v>3087</v>
      </c>
      <c r="M78" s="1">
        <v>2457.4</v>
      </c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</row>
    <row r="79" spans="2:37" x14ac:dyDescent="0.25">
      <c r="B79" s="9">
        <v>77</v>
      </c>
      <c r="C79" s="2">
        <f t="shared" si="2"/>
        <v>61959.59</v>
      </c>
      <c r="D79" s="2">
        <f t="shared" si="3"/>
        <v>61.959589999999999</v>
      </c>
      <c r="E79" s="1">
        <v>6103.7</v>
      </c>
      <c r="F79" s="1">
        <v>5511.6</v>
      </c>
      <c r="G79" s="1">
        <v>5138.2</v>
      </c>
      <c r="H79" s="1">
        <v>5018.1000000000004</v>
      </c>
      <c r="I79" s="1">
        <v>4918.3999999999996</v>
      </c>
      <c r="J79" s="1">
        <v>4561.1000000000004</v>
      </c>
      <c r="K79" s="1">
        <v>3998.5</v>
      </c>
      <c r="L79" s="1">
        <v>3474.5</v>
      </c>
      <c r="M79" s="1">
        <v>2822</v>
      </c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</row>
    <row r="80" spans="2:37" x14ac:dyDescent="0.25">
      <c r="B80" s="9">
        <v>78</v>
      </c>
      <c r="C80" s="2">
        <f t="shared" si="2"/>
        <v>62764.259999999995</v>
      </c>
      <c r="D80" s="2">
        <f t="shared" si="3"/>
        <v>62.764259999999993</v>
      </c>
      <c r="E80" s="1">
        <v>6565.2</v>
      </c>
      <c r="F80" s="1">
        <v>5973.2</v>
      </c>
      <c r="G80" s="1">
        <v>5599.8</v>
      </c>
      <c r="H80" s="1">
        <v>5479.6</v>
      </c>
      <c r="I80" s="1">
        <v>5379.8</v>
      </c>
      <c r="J80" s="1">
        <v>5021.6000000000004</v>
      </c>
      <c r="K80" s="1">
        <v>4451.8999999999996</v>
      </c>
      <c r="L80" s="1">
        <v>3914.2</v>
      </c>
      <c r="M80" s="1">
        <v>3239</v>
      </c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</row>
    <row r="81" spans="2:37" x14ac:dyDescent="0.25">
      <c r="B81" s="9">
        <v>79</v>
      </c>
      <c r="C81" s="2">
        <f t="shared" si="2"/>
        <v>63568.93</v>
      </c>
      <c r="D81" s="2">
        <f t="shared" si="3"/>
        <v>63.568930000000002</v>
      </c>
      <c r="E81" s="1">
        <v>7107.3</v>
      </c>
      <c r="F81" s="1">
        <v>6515.3</v>
      </c>
      <c r="G81" s="1">
        <v>6141.8</v>
      </c>
      <c r="H81" s="1">
        <v>6021.7</v>
      </c>
      <c r="I81" s="1">
        <v>5921.8</v>
      </c>
      <c r="J81" s="1">
        <v>5562.7</v>
      </c>
      <c r="K81" s="1">
        <v>4986</v>
      </c>
      <c r="L81" s="1">
        <v>4434.6000000000004</v>
      </c>
      <c r="M81" s="1">
        <v>3736.9</v>
      </c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</row>
    <row r="82" spans="2:37" x14ac:dyDescent="0.25">
      <c r="B82" s="9">
        <v>80</v>
      </c>
      <c r="C82" s="2">
        <f t="shared" si="2"/>
        <v>64373.599999999999</v>
      </c>
      <c r="D82" s="2">
        <f t="shared" si="3"/>
        <v>64.373599999999996</v>
      </c>
      <c r="E82" s="1">
        <v>7991</v>
      </c>
      <c r="F82" s="1">
        <v>7398.9</v>
      </c>
      <c r="G82" s="1">
        <v>7025.5</v>
      </c>
      <c r="H82" s="1">
        <v>6905.3</v>
      </c>
      <c r="I82" s="1">
        <v>6805.4</v>
      </c>
      <c r="J82" s="1">
        <v>6445.3</v>
      </c>
      <c r="K82" s="1">
        <v>5861.8</v>
      </c>
      <c r="L82" s="1">
        <v>5296.7</v>
      </c>
      <c r="M82" s="1">
        <v>4576.5</v>
      </c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</row>
    <row r="83" spans="2:37" x14ac:dyDescent="0.25">
      <c r="B83" s="1"/>
      <c r="C83" s="1"/>
      <c r="D83" s="1"/>
      <c r="E83" s="1"/>
      <c r="F83" s="1"/>
      <c r="G83" s="1"/>
      <c r="H83" s="1"/>
      <c r="J83" s="1"/>
      <c r="N83" s="1"/>
      <c r="O83" s="1"/>
      <c r="P83" s="1"/>
      <c r="Q83" s="1"/>
      <c r="R83" s="1"/>
      <c r="S83" s="1"/>
      <c r="T83" s="1"/>
      <c r="U83" s="1"/>
      <c r="V83" s="1"/>
    </row>
    <row r="84" spans="2:37" x14ac:dyDescent="0.25">
      <c r="B84" s="1"/>
      <c r="C84" s="1"/>
      <c r="D84" s="1"/>
      <c r="E84" s="1"/>
      <c r="F84" s="1"/>
      <c r="G84" s="1"/>
      <c r="H84" s="1"/>
      <c r="J84" s="1"/>
      <c r="N84" s="1"/>
      <c r="O84" s="1"/>
      <c r="P84" s="1"/>
      <c r="Q84" s="1"/>
      <c r="R84" s="1"/>
      <c r="S84" s="1"/>
      <c r="T84" s="1"/>
      <c r="U84" s="1"/>
      <c r="V84" s="1"/>
    </row>
    <row r="85" spans="2:37" x14ac:dyDescent="0.25">
      <c r="B85" s="1"/>
      <c r="C85" s="1"/>
      <c r="D85" s="1"/>
      <c r="E85" s="1"/>
      <c r="F85" s="1"/>
      <c r="G85" s="1"/>
      <c r="H85" s="1"/>
      <c r="J85" s="1"/>
      <c r="N85" s="1"/>
      <c r="O85" s="1"/>
      <c r="P85" s="1"/>
      <c r="Q85" s="1"/>
      <c r="R85" s="1"/>
      <c r="S85" s="1"/>
      <c r="T85" s="1"/>
      <c r="U85" s="1"/>
      <c r="V85" s="1"/>
    </row>
    <row r="86" spans="2:37" x14ac:dyDescent="0.25">
      <c r="B86" s="1"/>
      <c r="C86" s="1"/>
      <c r="D86" s="1"/>
      <c r="E86" s="1"/>
      <c r="F86" s="1"/>
      <c r="G86" s="1"/>
      <c r="H86" s="1"/>
      <c r="J86" s="1"/>
      <c r="N86" s="1"/>
      <c r="O86" s="1"/>
      <c r="P86" s="1"/>
      <c r="Q86" s="1"/>
      <c r="R86" s="1"/>
      <c r="S86" s="1"/>
      <c r="T86" s="1"/>
      <c r="U86" s="1"/>
      <c r="V86" s="1"/>
    </row>
    <row r="87" spans="2:37" x14ac:dyDescent="0.25">
      <c r="B87" s="1"/>
      <c r="C87" s="1"/>
      <c r="D87" s="1"/>
      <c r="E87" s="1"/>
      <c r="F87" s="1"/>
      <c r="G87" s="1"/>
      <c r="H87" s="1"/>
      <c r="J87" s="1"/>
      <c r="N87" s="1"/>
      <c r="O87" s="1"/>
      <c r="P87" s="1"/>
      <c r="Q87" s="1"/>
      <c r="R87" s="1"/>
      <c r="S87" s="1"/>
      <c r="T87" s="1"/>
      <c r="U87" s="1"/>
      <c r="V87" s="1"/>
    </row>
    <row r="88" spans="2:37" x14ac:dyDescent="0.25">
      <c r="B88" s="1"/>
      <c r="C88" s="1"/>
      <c r="D88" s="1"/>
      <c r="E88" s="1"/>
      <c r="F88" s="1"/>
      <c r="G88" s="1"/>
      <c r="H88" s="1"/>
      <c r="J88" s="1"/>
      <c r="N88" s="1"/>
      <c r="O88" s="1"/>
      <c r="P88" s="1"/>
      <c r="Q88" s="1"/>
      <c r="R88" s="1"/>
      <c r="S88" s="1"/>
      <c r="T88" s="1"/>
      <c r="U88" s="1"/>
      <c r="V88" s="1"/>
    </row>
    <row r="89" spans="2:37" x14ac:dyDescent="0.25">
      <c r="B89" s="1"/>
      <c r="C89" s="1"/>
      <c r="D89" s="1"/>
      <c r="E89" s="1"/>
      <c r="F89" s="1"/>
      <c r="G89" s="1"/>
      <c r="H89" s="1"/>
      <c r="J89" s="1"/>
      <c r="N89" s="1"/>
      <c r="O89" s="1"/>
      <c r="P89" s="1"/>
      <c r="Q89" s="1"/>
      <c r="R89" s="1"/>
      <c r="S89" s="1"/>
      <c r="T89" s="1"/>
      <c r="U89" s="1"/>
      <c r="V89" s="1"/>
    </row>
    <row r="90" spans="2:37" x14ac:dyDescent="0.25">
      <c r="B90" s="1"/>
      <c r="C90" s="1"/>
      <c r="D90" s="1"/>
      <c r="E90" s="1"/>
      <c r="F90" s="1"/>
      <c r="G90" s="1"/>
      <c r="H90" s="1"/>
      <c r="J90" s="1"/>
      <c r="N90" s="1"/>
      <c r="O90" s="1"/>
      <c r="P90" s="1"/>
      <c r="Q90" s="1"/>
      <c r="R90" s="1"/>
      <c r="S90" s="1"/>
      <c r="T90" s="1"/>
      <c r="U90" s="1"/>
      <c r="V90" s="1"/>
    </row>
    <row r="91" spans="2:37" x14ac:dyDescent="0.25">
      <c r="B91" s="1"/>
      <c r="C91" s="1"/>
      <c r="D91" s="1"/>
      <c r="E91" s="1"/>
      <c r="F91" s="1"/>
      <c r="G91" s="1"/>
      <c r="H91" s="1"/>
      <c r="J91" s="1"/>
      <c r="N91" s="1"/>
      <c r="O91" s="1"/>
      <c r="P91" s="1"/>
      <c r="Q91" s="1"/>
      <c r="R91" s="1"/>
      <c r="S91" s="1"/>
      <c r="T91" s="1"/>
      <c r="U91" s="1"/>
      <c r="V91" s="1"/>
    </row>
    <row r="92" spans="2:37" x14ac:dyDescent="0.25">
      <c r="B92" s="1"/>
      <c r="C92" s="1"/>
      <c r="D92" s="1"/>
      <c r="E92" s="1"/>
      <c r="F92" s="1"/>
      <c r="G92" s="1"/>
      <c r="H92" s="1"/>
      <c r="J92" s="1"/>
      <c r="N92" s="1"/>
      <c r="O92" s="1"/>
      <c r="P92" s="1"/>
      <c r="Q92" s="1"/>
      <c r="R92" s="1"/>
      <c r="S92" s="1"/>
      <c r="T92" s="1"/>
      <c r="U92" s="1"/>
      <c r="V92" s="1"/>
    </row>
    <row r="93" spans="2:37" x14ac:dyDescent="0.25">
      <c r="B93" s="1"/>
      <c r="C93" s="1"/>
      <c r="D93" s="1"/>
      <c r="E93" s="1"/>
      <c r="F93" s="1"/>
      <c r="G93" s="1"/>
      <c r="H93" s="1"/>
      <c r="J93" s="1"/>
      <c r="N93" s="1"/>
      <c r="O93" s="1"/>
      <c r="P93" s="1"/>
      <c r="Q93" s="1"/>
      <c r="R93" s="1"/>
      <c r="S93" s="1"/>
      <c r="T93" s="1"/>
      <c r="U93" s="1"/>
      <c r="V93" s="1"/>
    </row>
    <row r="94" spans="2:37" x14ac:dyDescent="0.25">
      <c r="B94" s="1"/>
      <c r="C94" s="1"/>
      <c r="D94" s="1"/>
      <c r="E94" s="1"/>
      <c r="F94" s="1"/>
      <c r="G94" s="1"/>
      <c r="H94" s="1"/>
      <c r="J94" s="1"/>
      <c r="N94" s="1"/>
      <c r="O94" s="1"/>
      <c r="P94" s="1"/>
      <c r="Q94" s="1"/>
      <c r="R94" s="1"/>
      <c r="S94" s="1"/>
      <c r="T94" s="1"/>
      <c r="U94" s="1"/>
      <c r="V94" s="1"/>
    </row>
    <row r="95" spans="2:37" x14ac:dyDescent="0.25">
      <c r="B95" s="1"/>
      <c r="C95" s="1"/>
      <c r="D95" s="1"/>
      <c r="E95" s="1"/>
      <c r="F95" s="1"/>
      <c r="G95" s="1"/>
      <c r="H95" s="1"/>
      <c r="J95" s="1"/>
      <c r="N95" s="1"/>
      <c r="O95" s="1"/>
      <c r="P95" s="1"/>
      <c r="Q95" s="1"/>
      <c r="R95" s="1"/>
      <c r="S95" s="1"/>
      <c r="T95" s="1"/>
      <c r="U95" s="1"/>
      <c r="V95" s="1"/>
    </row>
    <row r="96" spans="2:37" x14ac:dyDescent="0.25">
      <c r="B96" s="1"/>
      <c r="C96" s="1"/>
      <c r="D96" s="1"/>
      <c r="E96" s="1"/>
      <c r="F96" s="1"/>
      <c r="G96" s="1"/>
      <c r="H96" s="1"/>
      <c r="J96" s="1"/>
      <c r="N96" s="1"/>
      <c r="O96" s="1"/>
      <c r="P96" s="1"/>
      <c r="Q96" s="1"/>
      <c r="R96" s="1"/>
      <c r="S96" s="1"/>
      <c r="T96" s="1"/>
      <c r="U96" s="1"/>
      <c r="V96" s="1"/>
    </row>
    <row r="97" spans="2:22" x14ac:dyDescent="0.25">
      <c r="B97" s="1"/>
      <c r="C97" s="1"/>
      <c r="D97" s="1"/>
      <c r="E97" s="1"/>
      <c r="F97" s="1"/>
      <c r="G97" s="1"/>
      <c r="H97" s="1"/>
      <c r="J97" s="1"/>
      <c r="N97" s="1"/>
      <c r="O97" s="1"/>
      <c r="P97" s="1"/>
      <c r="Q97" s="1"/>
      <c r="R97" s="1"/>
      <c r="S97" s="1"/>
      <c r="T97" s="1"/>
      <c r="U97" s="1"/>
      <c r="V97" s="1"/>
    </row>
    <row r="98" spans="2:22" x14ac:dyDescent="0.25">
      <c r="B98" s="1"/>
      <c r="C98" s="1"/>
      <c r="D98" s="1"/>
      <c r="E98" s="1"/>
      <c r="F98" s="1"/>
      <c r="G98" s="1"/>
      <c r="H98" s="1"/>
      <c r="J98" s="1"/>
      <c r="N98" s="1"/>
      <c r="O98" s="1"/>
      <c r="P98" s="1"/>
      <c r="Q98" s="1"/>
      <c r="R98" s="1"/>
      <c r="S98" s="1"/>
      <c r="T98" s="1"/>
      <c r="U98" s="1"/>
      <c r="V98" s="1"/>
    </row>
    <row r="99" spans="2:22" x14ac:dyDescent="0.25">
      <c r="B99" s="1"/>
      <c r="C99" s="1"/>
      <c r="D99" s="1"/>
      <c r="E99" s="1"/>
      <c r="F99" s="1"/>
      <c r="G99" s="1"/>
      <c r="H99" s="1"/>
      <c r="J99" s="1"/>
      <c r="N99" s="1"/>
      <c r="O99" s="1"/>
      <c r="P99" s="1"/>
      <c r="Q99" s="1"/>
      <c r="R99" s="1"/>
      <c r="S99" s="1"/>
      <c r="T99" s="1"/>
      <c r="U99" s="1"/>
      <c r="V99" s="1"/>
    </row>
    <row r="100" spans="2:22" x14ac:dyDescent="0.25">
      <c r="B100" s="1"/>
      <c r="C100" s="1"/>
      <c r="D100" s="1"/>
      <c r="E100" s="1"/>
      <c r="F100" s="1"/>
      <c r="G100" s="1"/>
      <c r="H100" s="1"/>
      <c r="J100" s="1"/>
      <c r="N100" s="1"/>
      <c r="O100" s="1"/>
      <c r="P100" s="1"/>
      <c r="Q100" s="1"/>
      <c r="R100" s="1"/>
      <c r="S100" s="1"/>
      <c r="T100" s="1"/>
      <c r="U100" s="1"/>
      <c r="V100" s="1"/>
    </row>
    <row r="101" spans="2:22" x14ac:dyDescent="0.25">
      <c r="B101" s="1"/>
      <c r="C101" s="1"/>
      <c r="D101" s="1"/>
      <c r="E101" s="1"/>
      <c r="F101" s="1"/>
      <c r="G101" s="1"/>
      <c r="H101" s="1"/>
      <c r="J101" s="1"/>
      <c r="N101" s="1"/>
      <c r="O101" s="1"/>
      <c r="P101" s="1"/>
      <c r="Q101" s="1"/>
      <c r="R101" s="1"/>
      <c r="S101" s="1"/>
      <c r="T101" s="1"/>
      <c r="U101" s="1"/>
      <c r="V101" s="1"/>
    </row>
    <row r="102" spans="2:22" x14ac:dyDescent="0.25">
      <c r="B102" s="1"/>
      <c r="C102" s="1"/>
      <c r="D102" s="1"/>
      <c r="E102" s="1"/>
      <c r="F102" s="1"/>
      <c r="G102" s="1"/>
      <c r="H102" s="1"/>
      <c r="J102" s="1"/>
      <c r="N102" s="1"/>
      <c r="O102" s="1"/>
      <c r="P102" s="1"/>
      <c r="Q102" s="1"/>
      <c r="R102" s="1"/>
      <c r="S102" s="1"/>
      <c r="T102" s="1"/>
      <c r="U102" s="1"/>
      <c r="V102" s="1"/>
    </row>
    <row r="103" spans="2:22" x14ac:dyDescent="0.25">
      <c r="B103" s="1"/>
      <c r="C103" s="1"/>
      <c r="D103" s="1"/>
      <c r="E103" s="1"/>
      <c r="F103" s="1"/>
      <c r="G103" s="1"/>
      <c r="H103" s="1"/>
      <c r="J103" s="1"/>
      <c r="N103" s="1"/>
      <c r="O103" s="1"/>
      <c r="P103" s="1"/>
      <c r="Q103" s="1"/>
      <c r="R103" s="1"/>
      <c r="S103" s="1"/>
      <c r="T103" s="1"/>
      <c r="U103" s="1"/>
      <c r="V103" s="1"/>
    </row>
    <row r="104" spans="2:22" x14ac:dyDescent="0.25">
      <c r="B104" s="1"/>
      <c r="C104" s="1"/>
      <c r="D104" s="1"/>
      <c r="E104" s="1"/>
      <c r="F104" s="1"/>
      <c r="G104" s="1"/>
      <c r="H104" s="1"/>
      <c r="J104" s="1"/>
      <c r="N104" s="1"/>
      <c r="O104" s="1"/>
      <c r="P104" s="1"/>
      <c r="Q104" s="1"/>
      <c r="R104" s="1"/>
      <c r="S104" s="1"/>
      <c r="T104" s="1"/>
      <c r="U104" s="1"/>
      <c r="V104" s="1"/>
    </row>
    <row r="105" spans="2:22" x14ac:dyDescent="0.25">
      <c r="B105" s="1"/>
      <c r="C105" s="1"/>
      <c r="D105" s="1"/>
      <c r="E105" s="1"/>
      <c r="F105" s="1"/>
      <c r="G105" s="1"/>
      <c r="H105" s="1"/>
      <c r="J105" s="1"/>
      <c r="N105" s="1"/>
      <c r="O105" s="1"/>
      <c r="P105" s="1"/>
      <c r="Q105" s="1"/>
      <c r="R105" s="1"/>
      <c r="S105" s="1"/>
      <c r="T105" s="1"/>
      <c r="U105" s="1"/>
      <c r="V105" s="1"/>
    </row>
    <row r="106" spans="2:22" x14ac:dyDescent="0.25">
      <c r="B106" s="1"/>
      <c r="C106" s="1"/>
      <c r="D106" s="1"/>
      <c r="E106" s="1"/>
      <c r="F106" s="1"/>
      <c r="G106" s="1"/>
      <c r="H106" s="1"/>
      <c r="J106" s="1"/>
      <c r="N106" s="1"/>
      <c r="O106" s="1"/>
      <c r="P106" s="1"/>
      <c r="Q106" s="1"/>
      <c r="R106" s="1"/>
      <c r="S106" s="1"/>
      <c r="T106" s="1"/>
      <c r="U106" s="1"/>
      <c r="V106" s="1"/>
    </row>
    <row r="107" spans="2:22" x14ac:dyDescent="0.25">
      <c r="B107" s="1"/>
      <c r="C107" s="1"/>
      <c r="D107" s="1"/>
      <c r="E107" s="1"/>
      <c r="F107" s="1"/>
      <c r="G107" s="1"/>
      <c r="H107" s="1"/>
      <c r="J107" s="1"/>
      <c r="N107" s="1"/>
      <c r="O107" s="1"/>
      <c r="P107" s="1"/>
      <c r="Q107" s="1"/>
      <c r="R107" s="1"/>
      <c r="S107" s="1"/>
      <c r="T107" s="1"/>
      <c r="U107" s="1"/>
      <c r="V107" s="1"/>
    </row>
    <row r="108" spans="2:22" x14ac:dyDescent="0.25">
      <c r="B108" s="1"/>
      <c r="C108" s="1"/>
      <c r="D108" s="1"/>
      <c r="E108" s="1"/>
      <c r="F108" s="1"/>
      <c r="G108" s="1"/>
      <c r="H108" s="1"/>
      <c r="J108" s="1"/>
      <c r="N108" s="1"/>
      <c r="O108" s="1"/>
      <c r="P108" s="1"/>
      <c r="Q108" s="1"/>
      <c r="R108" s="1"/>
      <c r="S108" s="1"/>
      <c r="T108" s="1"/>
      <c r="U108" s="1"/>
      <c r="V108" s="1"/>
    </row>
    <row r="109" spans="2:22" x14ac:dyDescent="0.25">
      <c r="B109" s="1"/>
      <c r="C109" s="1"/>
      <c r="D109" s="1"/>
      <c r="E109" s="1"/>
      <c r="F109" s="1"/>
      <c r="G109" s="1"/>
      <c r="H109" s="1"/>
      <c r="J109" s="1"/>
      <c r="N109" s="1"/>
      <c r="O109" s="1"/>
      <c r="P109" s="1"/>
      <c r="Q109" s="1"/>
      <c r="R109" s="1"/>
      <c r="S109" s="1"/>
      <c r="T109" s="1"/>
      <c r="U109" s="1"/>
      <c r="V109" s="1"/>
    </row>
    <row r="110" spans="2:22" x14ac:dyDescent="0.25">
      <c r="B110" s="1"/>
      <c r="C110" s="1"/>
      <c r="D110" s="1"/>
      <c r="E110" s="1"/>
      <c r="F110" s="1"/>
      <c r="G110" s="1"/>
      <c r="H110" s="1"/>
      <c r="J110" s="1"/>
      <c r="N110" s="1"/>
      <c r="O110" s="1"/>
      <c r="P110" s="1"/>
      <c r="Q110" s="1"/>
      <c r="R110" s="1"/>
      <c r="S110" s="1"/>
      <c r="T110" s="1"/>
      <c r="U110" s="1"/>
      <c r="V110" s="1"/>
    </row>
    <row r="111" spans="2:22" x14ac:dyDescent="0.25">
      <c r="B111" s="1"/>
      <c r="C111" s="1"/>
      <c r="D111" s="1"/>
      <c r="E111" s="1"/>
      <c r="F111" s="1"/>
      <c r="G111" s="1"/>
      <c r="H111" s="1"/>
      <c r="J111" s="1"/>
      <c r="N111" s="1"/>
      <c r="O111" s="1"/>
      <c r="P111" s="1"/>
      <c r="Q111" s="1"/>
      <c r="R111" s="1"/>
      <c r="S111" s="1"/>
      <c r="T111" s="1"/>
      <c r="U111" s="1"/>
      <c r="V111" s="1"/>
    </row>
    <row r="112" spans="2:22" x14ac:dyDescent="0.25">
      <c r="B112" s="1"/>
      <c r="C112" s="1"/>
      <c r="D112" s="1"/>
      <c r="E112" s="1"/>
      <c r="F112" s="1"/>
      <c r="G112" s="1"/>
      <c r="H112" s="1"/>
      <c r="J112" s="1"/>
      <c r="N112" s="1"/>
      <c r="O112" s="1"/>
      <c r="P112" s="1"/>
      <c r="Q112" s="1"/>
      <c r="R112" s="1"/>
      <c r="S112" s="1"/>
      <c r="T112" s="1"/>
      <c r="U112" s="1"/>
      <c r="V112" s="1"/>
    </row>
    <row r="113" spans="2:22" x14ac:dyDescent="0.25">
      <c r="B113" s="1"/>
      <c r="C113" s="1"/>
      <c r="D113" s="1"/>
      <c r="E113" s="1"/>
      <c r="F113" s="1"/>
      <c r="G113" s="1"/>
      <c r="H113" s="1"/>
      <c r="J113" s="1"/>
      <c r="N113" s="1"/>
      <c r="O113" s="1"/>
      <c r="P113" s="1"/>
      <c r="Q113" s="1"/>
      <c r="R113" s="1"/>
      <c r="S113" s="1"/>
      <c r="T113" s="1"/>
      <c r="U113" s="1"/>
      <c r="V113" s="1"/>
    </row>
    <row r="114" spans="2:22" x14ac:dyDescent="0.25">
      <c r="B114" s="1"/>
      <c r="C114" s="1"/>
      <c r="D114" s="1"/>
      <c r="E114" s="1"/>
      <c r="F114" s="1"/>
      <c r="G114" s="1"/>
      <c r="H114" s="1"/>
      <c r="J114" s="1"/>
      <c r="N114" s="1"/>
      <c r="O114" s="1"/>
      <c r="P114" s="1"/>
      <c r="Q114" s="1"/>
      <c r="R114" s="1"/>
      <c r="S114" s="1"/>
      <c r="T114" s="1"/>
      <c r="U114" s="1"/>
      <c r="V114" s="1"/>
    </row>
    <row r="115" spans="2:22" x14ac:dyDescent="0.25">
      <c r="B115" s="1"/>
      <c r="C115" s="1"/>
      <c r="D115" s="1"/>
      <c r="E115" s="1"/>
      <c r="F115" s="1"/>
      <c r="G115" s="1"/>
      <c r="H115" s="1"/>
      <c r="J115" s="1"/>
      <c r="N115" s="1"/>
      <c r="O115" s="1"/>
      <c r="P115" s="1"/>
      <c r="Q115" s="1"/>
      <c r="R115" s="1"/>
      <c r="S115" s="1"/>
      <c r="T115" s="1"/>
      <c r="U115" s="1"/>
      <c r="V115" s="1"/>
    </row>
    <row r="116" spans="2:22" x14ac:dyDescent="0.25">
      <c r="B116" s="1"/>
      <c r="C116" s="1"/>
      <c r="D116" s="1"/>
      <c r="E116" s="1"/>
      <c r="F116" s="1"/>
      <c r="G116" s="1"/>
      <c r="H116" s="1"/>
      <c r="J116" s="1"/>
      <c r="N116" s="1"/>
      <c r="O116" s="1"/>
      <c r="P116" s="1"/>
      <c r="Q116" s="1"/>
      <c r="R116" s="1"/>
      <c r="S116" s="1"/>
      <c r="T116" s="1"/>
      <c r="U116" s="1"/>
      <c r="V116" s="1"/>
    </row>
    <row r="117" spans="2:22" x14ac:dyDescent="0.25">
      <c r="B117" s="1"/>
      <c r="C117" s="1"/>
      <c r="D117" s="1"/>
      <c r="E117" s="1"/>
      <c r="F117" s="1"/>
      <c r="G117" s="1"/>
      <c r="H117" s="1"/>
      <c r="J117" s="1"/>
      <c r="N117" s="1"/>
      <c r="O117" s="1"/>
      <c r="P117" s="1"/>
      <c r="Q117" s="1"/>
      <c r="R117" s="1"/>
      <c r="S117" s="1"/>
      <c r="T117" s="1"/>
      <c r="U117" s="1"/>
      <c r="V117" s="1"/>
    </row>
    <row r="118" spans="2:22" x14ac:dyDescent="0.25">
      <c r="B118" s="1"/>
      <c r="C118" s="1"/>
      <c r="D118" s="1"/>
      <c r="E118" s="1"/>
      <c r="F118" s="1"/>
      <c r="G118" s="1"/>
      <c r="H118" s="1"/>
      <c r="J118" s="1"/>
      <c r="N118" s="1"/>
      <c r="O118" s="1"/>
      <c r="P118" s="1"/>
      <c r="Q118" s="1"/>
      <c r="R118" s="1"/>
      <c r="S118" s="1"/>
      <c r="T118" s="1"/>
      <c r="U118" s="1"/>
      <c r="V118" s="1"/>
    </row>
    <row r="119" spans="2:22" x14ac:dyDescent="0.25">
      <c r="B119" s="1"/>
      <c r="C119" s="1"/>
      <c r="D119" s="1"/>
      <c r="E119" s="1"/>
      <c r="F119" s="1"/>
      <c r="G119" s="1"/>
      <c r="H119" s="1"/>
      <c r="J119" s="1"/>
      <c r="N119" s="1"/>
      <c r="O119" s="1"/>
      <c r="P119" s="1"/>
      <c r="Q119" s="1"/>
      <c r="R119" s="1"/>
      <c r="S119" s="1"/>
      <c r="T119" s="1"/>
      <c r="U119" s="1"/>
      <c r="V119" s="1"/>
    </row>
    <row r="120" spans="2:22" x14ac:dyDescent="0.25">
      <c r="B120" s="1"/>
      <c r="C120" s="1"/>
      <c r="D120" s="1"/>
      <c r="E120" s="1"/>
      <c r="F120" s="1"/>
      <c r="G120" s="1"/>
      <c r="H120" s="1"/>
      <c r="J120" s="1"/>
      <c r="N120" s="1"/>
      <c r="O120" s="1"/>
      <c r="P120" s="1"/>
      <c r="Q120" s="1"/>
      <c r="R120" s="1"/>
      <c r="S120" s="1"/>
      <c r="T120" s="1"/>
      <c r="U120" s="1"/>
      <c r="V120" s="1"/>
    </row>
    <row r="121" spans="2:22" x14ac:dyDescent="0.25">
      <c r="B121" s="1"/>
      <c r="C121" s="1"/>
      <c r="D121" s="1"/>
      <c r="E121" s="1"/>
      <c r="F121" s="1"/>
      <c r="G121" s="1"/>
      <c r="H121" s="1"/>
      <c r="J121" s="1"/>
      <c r="N121" s="1"/>
      <c r="O121" s="1"/>
      <c r="P121" s="1"/>
      <c r="Q121" s="1"/>
      <c r="R121" s="1"/>
      <c r="S121" s="1"/>
      <c r="T121" s="1"/>
      <c r="U121" s="1"/>
      <c r="V121" s="1"/>
    </row>
    <row r="122" spans="2:22" x14ac:dyDescent="0.25">
      <c r="B122" s="1"/>
      <c r="C122" s="1"/>
      <c r="D122" s="1"/>
      <c r="E122" s="1"/>
      <c r="F122" s="1"/>
      <c r="G122" s="1"/>
      <c r="H122" s="1"/>
      <c r="J122" s="1"/>
      <c r="N122" s="1"/>
      <c r="O122" s="1"/>
      <c r="P122" s="1"/>
      <c r="Q122" s="1"/>
      <c r="R122" s="1"/>
      <c r="S122" s="1"/>
      <c r="T122" s="1"/>
      <c r="U122" s="1"/>
      <c r="V122" s="1"/>
    </row>
    <row r="123" spans="2:22" x14ac:dyDescent="0.25">
      <c r="B123" s="1"/>
      <c r="C123" s="1"/>
      <c r="D123" s="1"/>
      <c r="E123" s="1"/>
      <c r="F123" s="1"/>
      <c r="G123" s="1"/>
      <c r="H123" s="1"/>
      <c r="J123" s="1"/>
      <c r="N123" s="1"/>
      <c r="O123" s="1"/>
      <c r="P123" s="1"/>
      <c r="Q123" s="1"/>
      <c r="R123" s="1"/>
      <c r="S123" s="1"/>
      <c r="T123" s="1"/>
      <c r="U123" s="1"/>
      <c r="V123" s="1"/>
    </row>
    <row r="124" spans="2:22" x14ac:dyDescent="0.25">
      <c r="B124" s="1"/>
      <c r="C124" s="1"/>
      <c r="D124" s="1"/>
      <c r="E124" s="1"/>
      <c r="F124" s="1"/>
      <c r="G124" s="1"/>
      <c r="H124" s="1"/>
      <c r="J124" s="1"/>
      <c r="N124" s="1"/>
      <c r="O124" s="1"/>
      <c r="P124" s="1"/>
      <c r="Q124" s="1"/>
      <c r="R124" s="1"/>
      <c r="S124" s="1"/>
      <c r="T124" s="1"/>
      <c r="U124" s="1"/>
      <c r="V124" s="1"/>
    </row>
    <row r="125" spans="2:22" x14ac:dyDescent="0.25">
      <c r="B125" s="1"/>
      <c r="C125" s="1"/>
      <c r="D125" s="1"/>
      <c r="E125" s="1"/>
      <c r="F125" s="1"/>
      <c r="G125" s="1"/>
      <c r="H125" s="1"/>
      <c r="J125" s="1"/>
      <c r="N125" s="1"/>
      <c r="O125" s="1"/>
      <c r="P125" s="1"/>
      <c r="Q125" s="1"/>
      <c r="R125" s="1"/>
      <c r="S125" s="1"/>
      <c r="T125" s="1"/>
      <c r="U125" s="1"/>
      <c r="V125" s="1"/>
    </row>
    <row r="126" spans="2:22" x14ac:dyDescent="0.25">
      <c r="B126" s="1"/>
      <c r="C126" s="1"/>
      <c r="D126" s="1"/>
      <c r="E126" s="1"/>
      <c r="F126" s="1"/>
      <c r="G126" s="1"/>
      <c r="H126" s="1"/>
      <c r="J126" s="1"/>
      <c r="N126" s="1"/>
      <c r="O126" s="1"/>
      <c r="P126" s="1"/>
      <c r="Q126" s="1"/>
      <c r="R126" s="1"/>
      <c r="S126" s="1"/>
      <c r="T126" s="1"/>
      <c r="U126" s="1"/>
      <c r="V126" s="1"/>
    </row>
    <row r="127" spans="2:22" x14ac:dyDescent="0.25">
      <c r="B127" s="1"/>
      <c r="C127" s="1"/>
      <c r="D127" s="1"/>
      <c r="E127" s="1"/>
      <c r="F127" s="1"/>
      <c r="G127" s="1"/>
      <c r="H127" s="1"/>
      <c r="J127" s="1"/>
      <c r="N127" s="1"/>
      <c r="O127" s="1"/>
      <c r="P127" s="1"/>
      <c r="Q127" s="1"/>
      <c r="R127" s="1"/>
      <c r="S127" s="1"/>
      <c r="T127" s="1"/>
      <c r="U127" s="1"/>
      <c r="V127" s="1"/>
    </row>
    <row r="128" spans="2:22" x14ac:dyDescent="0.25">
      <c r="B128" s="1"/>
      <c r="C128" s="1"/>
      <c r="D128" s="1"/>
      <c r="E128" s="1"/>
      <c r="F128" s="1"/>
      <c r="G128" s="1"/>
      <c r="H128" s="1"/>
      <c r="J128" s="1"/>
      <c r="N128" s="1"/>
      <c r="O128" s="1"/>
      <c r="P128" s="1"/>
      <c r="Q128" s="1"/>
      <c r="R128" s="1"/>
      <c r="S128" s="1"/>
      <c r="T128" s="1"/>
      <c r="U128" s="1"/>
      <c r="V128" s="1"/>
    </row>
    <row r="129" spans="2:22" x14ac:dyDescent="0.25">
      <c r="B129" s="1"/>
      <c r="C129" s="1"/>
      <c r="D129" s="1"/>
      <c r="E129" s="1"/>
      <c r="F129" s="1"/>
      <c r="G129" s="1"/>
      <c r="H129" s="1"/>
      <c r="J129" s="1"/>
      <c r="N129" s="1"/>
      <c r="O129" s="1"/>
      <c r="P129" s="1"/>
      <c r="Q129" s="1"/>
      <c r="R129" s="1"/>
      <c r="S129" s="1"/>
      <c r="T129" s="1"/>
      <c r="U129" s="1"/>
      <c r="V129" s="1"/>
    </row>
    <row r="130" spans="2:22" x14ac:dyDescent="0.25">
      <c r="B130" s="1"/>
      <c r="C130" s="1"/>
      <c r="D130" s="1"/>
      <c r="E130" s="1"/>
      <c r="F130" s="1"/>
      <c r="G130" s="1"/>
      <c r="H130" s="1"/>
      <c r="J130" s="1"/>
      <c r="N130" s="1"/>
      <c r="O130" s="1"/>
      <c r="P130" s="1"/>
      <c r="Q130" s="1"/>
      <c r="R130" s="1"/>
      <c r="S130" s="1"/>
      <c r="T130" s="1"/>
      <c r="U130" s="1"/>
      <c r="V130" s="1"/>
    </row>
    <row r="131" spans="2:22" x14ac:dyDescent="0.25">
      <c r="B131" s="1"/>
      <c r="C131" s="1"/>
      <c r="D131" s="1"/>
      <c r="E131" s="1"/>
      <c r="F131" s="1"/>
      <c r="G131" s="1"/>
      <c r="H131" s="1"/>
      <c r="J131" s="1"/>
      <c r="N131" s="1"/>
      <c r="O131" s="1"/>
      <c r="P131" s="1"/>
      <c r="Q131" s="1"/>
      <c r="R131" s="1"/>
      <c r="S131" s="1"/>
      <c r="T131" s="1"/>
      <c r="U131" s="1"/>
      <c r="V131" s="1"/>
    </row>
    <row r="132" spans="2:22" x14ac:dyDescent="0.25">
      <c r="B132" s="1"/>
      <c r="C132" s="1"/>
      <c r="D132" s="1"/>
      <c r="E132" s="1"/>
      <c r="F132" s="1"/>
      <c r="G132" s="1"/>
      <c r="H132" s="1"/>
      <c r="J132" s="1"/>
      <c r="N132" s="1"/>
      <c r="O132" s="1"/>
      <c r="P132" s="1"/>
      <c r="Q132" s="1"/>
      <c r="R132" s="1"/>
      <c r="S132" s="1"/>
      <c r="T132" s="1"/>
      <c r="U132" s="1"/>
      <c r="V132" s="1"/>
    </row>
    <row r="133" spans="2:22" x14ac:dyDescent="0.25">
      <c r="B133" s="1"/>
      <c r="C133" s="1"/>
      <c r="D133" s="1"/>
      <c r="E133" s="1"/>
      <c r="F133" s="1"/>
      <c r="G133" s="1"/>
      <c r="H133" s="1"/>
      <c r="J133" s="1"/>
      <c r="N133" s="1"/>
      <c r="O133" s="1"/>
      <c r="P133" s="1"/>
      <c r="Q133" s="1"/>
      <c r="R133" s="1"/>
      <c r="S133" s="1"/>
      <c r="T133" s="1"/>
      <c r="U133" s="1"/>
      <c r="V133" s="1"/>
    </row>
    <row r="134" spans="2:22" x14ac:dyDescent="0.25">
      <c r="B134" s="1"/>
      <c r="C134" s="1"/>
      <c r="D134" s="1"/>
      <c r="E134" s="1"/>
      <c r="F134" s="1"/>
      <c r="G134" s="1"/>
      <c r="H134" s="1"/>
      <c r="J134" s="1"/>
      <c r="N134" s="1"/>
      <c r="O134" s="1"/>
      <c r="P134" s="1"/>
      <c r="Q134" s="1"/>
      <c r="R134" s="1"/>
      <c r="S134" s="1"/>
      <c r="T134" s="1"/>
      <c r="U134" s="1"/>
      <c r="V134" s="1"/>
    </row>
    <row r="135" spans="2:22" x14ac:dyDescent="0.25">
      <c r="B135" s="1"/>
      <c r="C135" s="1"/>
      <c r="D135" s="1"/>
      <c r="E135" s="1"/>
      <c r="F135" s="1"/>
      <c r="G135" s="1"/>
      <c r="H135" s="1"/>
      <c r="J135" s="1"/>
      <c r="N135" s="1"/>
      <c r="O135" s="1"/>
      <c r="P135" s="1"/>
      <c r="Q135" s="1"/>
      <c r="R135" s="1"/>
      <c r="S135" s="1"/>
      <c r="T135" s="1"/>
      <c r="U135" s="1"/>
      <c r="V135" s="1"/>
    </row>
    <row r="136" spans="2:22" x14ac:dyDescent="0.25">
      <c r="B136" s="1"/>
      <c r="C136" s="1"/>
      <c r="D136" s="1"/>
      <c r="E136" s="1"/>
      <c r="F136" s="1"/>
      <c r="G136" s="1"/>
      <c r="H136" s="1"/>
      <c r="J136" s="1"/>
      <c r="N136" s="1"/>
      <c r="O136" s="1"/>
      <c r="P136" s="1"/>
      <c r="Q136" s="1"/>
      <c r="R136" s="1"/>
      <c r="S136" s="1"/>
      <c r="T136" s="1"/>
      <c r="U136" s="1"/>
      <c r="V136" s="1"/>
    </row>
    <row r="137" spans="2:22" x14ac:dyDescent="0.25">
      <c r="B137" s="1"/>
      <c r="C137" s="1"/>
      <c r="D137" s="1"/>
      <c r="E137" s="1"/>
      <c r="F137" s="1"/>
      <c r="G137" s="1"/>
      <c r="H137" s="1"/>
      <c r="J137" s="1"/>
      <c r="N137" s="1"/>
      <c r="O137" s="1"/>
      <c r="P137" s="1"/>
      <c r="Q137" s="1"/>
      <c r="R137" s="1"/>
      <c r="S137" s="1"/>
      <c r="T137" s="1"/>
      <c r="U137" s="1"/>
      <c r="V137" s="1"/>
    </row>
    <row r="138" spans="2:22" x14ac:dyDescent="0.25">
      <c r="B138" s="1"/>
      <c r="C138" s="1"/>
      <c r="D138" s="1"/>
      <c r="E138" s="1"/>
      <c r="F138" s="1"/>
      <c r="G138" s="1"/>
      <c r="H138" s="1"/>
      <c r="J138" s="1"/>
      <c r="N138" s="1"/>
      <c r="O138" s="1"/>
      <c r="P138" s="1"/>
      <c r="Q138" s="1"/>
      <c r="R138" s="1"/>
      <c r="S138" s="1"/>
      <c r="T138" s="1"/>
      <c r="U138" s="1"/>
      <c r="V138" s="1"/>
    </row>
    <row r="139" spans="2:22" x14ac:dyDescent="0.25">
      <c r="B139" s="1"/>
      <c r="C139" s="1"/>
      <c r="D139" s="1"/>
      <c r="E139" s="1"/>
      <c r="F139" s="1"/>
      <c r="G139" s="1"/>
      <c r="H139" s="1"/>
      <c r="J139" s="1"/>
      <c r="N139" s="1"/>
      <c r="O139" s="1"/>
      <c r="P139" s="1"/>
      <c r="Q139" s="1"/>
      <c r="R139" s="1"/>
      <c r="S139" s="1"/>
      <c r="T139" s="1"/>
      <c r="U139" s="1"/>
      <c r="V139" s="1"/>
    </row>
    <row r="140" spans="2:22" x14ac:dyDescent="0.25">
      <c r="B140" s="1"/>
      <c r="C140" s="1"/>
      <c r="D140" s="1"/>
      <c r="E140" s="1"/>
      <c r="F140" s="1"/>
      <c r="G140" s="1"/>
      <c r="H140" s="1"/>
      <c r="J140" s="1"/>
      <c r="N140" s="1"/>
      <c r="O140" s="1"/>
      <c r="P140" s="1"/>
      <c r="Q140" s="1"/>
      <c r="R140" s="1"/>
      <c r="S140" s="1"/>
      <c r="T140" s="1"/>
      <c r="U140" s="1"/>
      <c r="V140" s="1"/>
    </row>
    <row r="141" spans="2:22" x14ac:dyDescent="0.25">
      <c r="B141" s="1"/>
      <c r="C141" s="1"/>
      <c r="D141" s="1"/>
      <c r="E141" s="1"/>
      <c r="F141" s="1"/>
      <c r="G141" s="1"/>
      <c r="H141" s="1"/>
      <c r="J141" s="1"/>
      <c r="N141" s="1"/>
      <c r="O141" s="1"/>
      <c r="P141" s="1"/>
      <c r="Q141" s="1"/>
      <c r="R141" s="1"/>
      <c r="S141" s="1"/>
      <c r="T141" s="1"/>
      <c r="U141" s="1"/>
      <c r="V141" s="1"/>
    </row>
    <row r="142" spans="2:22" x14ac:dyDescent="0.25">
      <c r="B142" s="1"/>
      <c r="C142" s="1"/>
      <c r="D142" s="1"/>
      <c r="E142" s="1"/>
      <c r="F142" s="1"/>
      <c r="G142" s="1"/>
      <c r="H142" s="1"/>
      <c r="J142" s="1"/>
      <c r="N142" s="1"/>
      <c r="O142" s="1"/>
      <c r="P142" s="1"/>
      <c r="Q142" s="1"/>
      <c r="R142" s="1"/>
      <c r="S142" s="1"/>
      <c r="T142" s="1"/>
      <c r="U142" s="1"/>
      <c r="V142" s="1"/>
    </row>
    <row r="143" spans="2:22" x14ac:dyDescent="0.25">
      <c r="B143" s="1"/>
      <c r="C143" s="1"/>
      <c r="D143" s="1"/>
      <c r="E143" s="1"/>
      <c r="F143" s="1"/>
      <c r="G143" s="1"/>
      <c r="H143" s="1"/>
      <c r="J143" s="1"/>
      <c r="N143" s="1"/>
      <c r="O143" s="1"/>
      <c r="P143" s="1"/>
      <c r="Q143" s="1"/>
      <c r="R143" s="1"/>
      <c r="S143" s="1"/>
      <c r="T143" s="1"/>
      <c r="U143" s="1"/>
      <c r="V143" s="1"/>
    </row>
    <row r="144" spans="2:22" x14ac:dyDescent="0.25">
      <c r="B144" s="1"/>
      <c r="C144" s="1"/>
      <c r="D144" s="1"/>
      <c r="E144" s="1"/>
      <c r="F144" s="1"/>
      <c r="G144" s="1"/>
      <c r="H144" s="1"/>
      <c r="J144" s="1"/>
      <c r="N144" s="1"/>
      <c r="O144" s="1"/>
      <c r="P144" s="1"/>
      <c r="Q144" s="1"/>
      <c r="R144" s="1"/>
      <c r="S144" s="1"/>
      <c r="T144" s="1"/>
      <c r="U144" s="1"/>
      <c r="V144" s="1"/>
    </row>
    <row r="145" spans="2:22" x14ac:dyDescent="0.25">
      <c r="B145" s="1"/>
      <c r="C145" s="1"/>
      <c r="D145" s="1"/>
      <c r="E145" s="1"/>
      <c r="F145" s="1"/>
      <c r="G145" s="1"/>
      <c r="H145" s="1"/>
      <c r="J145" s="1"/>
      <c r="N145" s="1"/>
      <c r="O145" s="1"/>
      <c r="P145" s="1"/>
      <c r="Q145" s="1"/>
      <c r="R145" s="1"/>
      <c r="S145" s="1"/>
      <c r="T145" s="1"/>
      <c r="U145" s="1"/>
      <c r="V145" s="1"/>
    </row>
    <row r="146" spans="2:22" x14ac:dyDescent="0.25">
      <c r="B146" s="1"/>
      <c r="C146" s="1"/>
      <c r="D146" s="1"/>
      <c r="E146" s="1"/>
      <c r="F146" s="1"/>
      <c r="G146" s="1"/>
      <c r="H146" s="1"/>
      <c r="J146" s="1"/>
      <c r="N146" s="1"/>
      <c r="O146" s="1"/>
      <c r="P146" s="1"/>
      <c r="Q146" s="1"/>
      <c r="R146" s="1"/>
      <c r="S146" s="1"/>
      <c r="T146" s="1"/>
      <c r="U146" s="1"/>
      <c r="V146" s="1"/>
    </row>
    <row r="147" spans="2:22" x14ac:dyDescent="0.25">
      <c r="B147" s="1"/>
      <c r="C147" s="1"/>
      <c r="D147" s="1"/>
      <c r="E147" s="1"/>
      <c r="F147" s="1"/>
      <c r="G147" s="1"/>
      <c r="H147" s="1"/>
      <c r="J147" s="1"/>
      <c r="N147" s="1"/>
      <c r="O147" s="1"/>
      <c r="P147" s="1"/>
      <c r="Q147" s="1"/>
      <c r="R147" s="1"/>
      <c r="S147" s="1"/>
      <c r="T147" s="1"/>
      <c r="U147" s="1"/>
      <c r="V147" s="1"/>
    </row>
    <row r="148" spans="2:22" x14ac:dyDescent="0.25">
      <c r="B148" s="1"/>
      <c r="C148" s="1"/>
      <c r="D148" s="1"/>
      <c r="E148" s="1"/>
      <c r="F148" s="1"/>
      <c r="G148" s="1"/>
      <c r="H148" s="1"/>
      <c r="J148" s="1"/>
      <c r="N148" s="1"/>
      <c r="O148" s="1"/>
      <c r="P148" s="1"/>
      <c r="Q148" s="1"/>
      <c r="R148" s="1"/>
      <c r="S148" s="1"/>
      <c r="T148" s="1"/>
      <c r="U148" s="1"/>
      <c r="V148" s="1"/>
    </row>
    <row r="149" spans="2:22" x14ac:dyDescent="0.25">
      <c r="B149" s="1"/>
      <c r="C149" s="1"/>
      <c r="D149" s="1"/>
      <c r="E149" s="1"/>
      <c r="F149" s="1"/>
      <c r="G149" s="1"/>
      <c r="H149" s="1"/>
      <c r="J149" s="1"/>
      <c r="N149" s="1"/>
      <c r="O149" s="1"/>
      <c r="P149" s="1"/>
      <c r="Q149" s="1"/>
      <c r="R149" s="1"/>
      <c r="S149" s="1"/>
      <c r="T149" s="1"/>
      <c r="U149" s="1"/>
      <c r="V149" s="1"/>
    </row>
    <row r="150" spans="2:22" x14ac:dyDescent="0.25">
      <c r="B150" s="1"/>
      <c r="C150" s="1"/>
      <c r="D150" s="1"/>
      <c r="E150" s="1"/>
      <c r="F150" s="1"/>
      <c r="G150" s="1"/>
      <c r="H150" s="1"/>
      <c r="J150" s="1"/>
      <c r="N150" s="1"/>
      <c r="O150" s="1"/>
      <c r="P150" s="1"/>
      <c r="Q150" s="1"/>
      <c r="R150" s="1"/>
      <c r="S150" s="1"/>
      <c r="T150" s="1"/>
      <c r="U150" s="1"/>
      <c r="V150" s="1"/>
    </row>
    <row r="151" spans="2:22" x14ac:dyDescent="0.25">
      <c r="B151" s="1"/>
      <c r="C151" s="1"/>
      <c r="D151" s="1"/>
      <c r="E151" s="1"/>
      <c r="F151" s="1"/>
      <c r="G151" s="1"/>
      <c r="H151" s="1"/>
      <c r="J151" s="1"/>
      <c r="N151" s="1"/>
      <c r="O151" s="1"/>
      <c r="P151" s="1"/>
      <c r="Q151" s="1"/>
      <c r="R151" s="1"/>
      <c r="S151" s="1"/>
      <c r="T151" s="1"/>
      <c r="U151" s="1"/>
      <c r="V151" s="1"/>
    </row>
    <row r="152" spans="2:22" x14ac:dyDescent="0.25">
      <c r="B152" s="1"/>
      <c r="C152" s="1"/>
      <c r="D152" s="1"/>
      <c r="E152" s="1"/>
      <c r="F152" s="1"/>
      <c r="G152" s="1"/>
      <c r="H152" s="1"/>
      <c r="J152" s="1"/>
      <c r="N152" s="1"/>
      <c r="O152" s="1"/>
      <c r="P152" s="1"/>
      <c r="Q152" s="1"/>
      <c r="R152" s="1"/>
      <c r="S152" s="1"/>
      <c r="T152" s="1"/>
      <c r="U152" s="1"/>
      <c r="V152" s="1"/>
    </row>
    <row r="153" spans="2:22" x14ac:dyDescent="0.25">
      <c r="B153" s="1"/>
      <c r="C153" s="1"/>
      <c r="D153" s="1"/>
      <c r="E153" s="1"/>
      <c r="F153" s="1"/>
      <c r="G153" s="1"/>
      <c r="H153" s="1"/>
      <c r="J153" s="1"/>
      <c r="N153" s="1"/>
      <c r="O153" s="1"/>
      <c r="P153" s="1"/>
      <c r="Q153" s="1"/>
      <c r="R153" s="1"/>
      <c r="S153" s="1"/>
      <c r="T153" s="1"/>
      <c r="U153" s="1"/>
      <c r="V153" s="1"/>
    </row>
    <row r="154" spans="2:22" x14ac:dyDescent="0.25">
      <c r="B154" s="1"/>
      <c r="C154" s="1"/>
      <c r="D154" s="1"/>
      <c r="E154" s="1"/>
      <c r="F154" s="1"/>
      <c r="G154" s="1"/>
      <c r="H154" s="1"/>
      <c r="J154" s="1"/>
      <c r="N154" s="1"/>
      <c r="O154" s="1"/>
      <c r="P154" s="1"/>
      <c r="Q154" s="1"/>
      <c r="R154" s="1"/>
      <c r="S154" s="1"/>
      <c r="T154" s="1"/>
      <c r="U154" s="1"/>
      <c r="V154" s="1"/>
    </row>
    <row r="155" spans="2:22" x14ac:dyDescent="0.25">
      <c r="B155" s="1"/>
      <c r="C155" s="1"/>
      <c r="D155" s="1"/>
      <c r="E155" s="1"/>
      <c r="F155" s="1"/>
      <c r="G155" s="1"/>
      <c r="H155" s="1"/>
      <c r="J155" s="1"/>
      <c r="N155" s="1"/>
      <c r="O155" s="1"/>
      <c r="P155" s="1"/>
      <c r="Q155" s="1"/>
      <c r="R155" s="1"/>
      <c r="S155" s="1"/>
      <c r="T155" s="1"/>
      <c r="U155" s="1"/>
      <c r="V155" s="1"/>
    </row>
    <row r="156" spans="2:22" x14ac:dyDescent="0.25">
      <c r="B156" s="1"/>
      <c r="C156" s="1"/>
      <c r="D156" s="1"/>
      <c r="E156" s="1"/>
      <c r="F156" s="1"/>
      <c r="G156" s="1"/>
      <c r="H156" s="1"/>
      <c r="J156" s="1"/>
      <c r="N156" s="1"/>
      <c r="O156" s="1"/>
      <c r="P156" s="1"/>
      <c r="Q156" s="1"/>
      <c r="R156" s="1"/>
      <c r="S156" s="1"/>
      <c r="T156" s="1"/>
      <c r="U156" s="1"/>
      <c r="V156" s="1"/>
    </row>
    <row r="157" spans="2:22" x14ac:dyDescent="0.25">
      <c r="B157" s="1"/>
      <c r="C157" s="1"/>
      <c r="D157" s="1"/>
      <c r="E157" s="1"/>
      <c r="F157" s="1"/>
      <c r="G157" s="1"/>
      <c r="H157" s="1"/>
      <c r="J157" s="1"/>
      <c r="N157" s="1"/>
      <c r="O157" s="1"/>
      <c r="P157" s="1"/>
      <c r="Q157" s="1"/>
      <c r="R157" s="1"/>
      <c r="S157" s="1"/>
      <c r="T157" s="1"/>
      <c r="U157" s="1"/>
      <c r="V157" s="1"/>
    </row>
    <row r="158" spans="2:22" x14ac:dyDescent="0.25">
      <c r="B158" s="1"/>
      <c r="C158" s="1"/>
      <c r="D158" s="1"/>
      <c r="E158" s="1"/>
      <c r="F158" s="1"/>
      <c r="G158" s="1"/>
      <c r="H158" s="1"/>
      <c r="J158" s="1"/>
      <c r="N158" s="1"/>
      <c r="O158" s="1"/>
      <c r="P158" s="1"/>
      <c r="Q158" s="1"/>
      <c r="R158" s="1"/>
      <c r="S158" s="1"/>
      <c r="T158" s="1"/>
      <c r="U158" s="1"/>
      <c r="V158" s="1"/>
    </row>
    <row r="159" spans="2:22" x14ac:dyDescent="0.25">
      <c r="B159" s="1"/>
      <c r="C159" s="1"/>
      <c r="D159" s="1"/>
      <c r="E159" s="1"/>
      <c r="F159" s="1"/>
      <c r="G159" s="1"/>
      <c r="H159" s="1"/>
      <c r="J159" s="1"/>
      <c r="N159" s="1"/>
      <c r="O159" s="1"/>
      <c r="P159" s="1"/>
      <c r="Q159" s="1"/>
      <c r="R159" s="1"/>
      <c r="S159" s="1"/>
      <c r="T159" s="1"/>
      <c r="U159" s="1"/>
      <c r="V159" s="1"/>
    </row>
    <row r="160" spans="2:22" x14ac:dyDescent="0.25">
      <c r="B160" s="1"/>
      <c r="C160" s="1"/>
      <c r="D160" s="1"/>
      <c r="E160" s="1"/>
      <c r="F160" s="1"/>
      <c r="G160" s="1"/>
      <c r="H160" s="1"/>
      <c r="J160" s="1"/>
      <c r="N160" s="1"/>
      <c r="O160" s="1"/>
      <c r="P160" s="1"/>
      <c r="Q160" s="1"/>
      <c r="R160" s="1"/>
      <c r="S160" s="1"/>
      <c r="T160" s="1"/>
      <c r="U160" s="1"/>
      <c r="V160" s="1"/>
    </row>
    <row r="161" spans="2:22" x14ac:dyDescent="0.25">
      <c r="B161" s="1"/>
      <c r="C161" s="1"/>
      <c r="D161" s="1"/>
      <c r="E161" s="1"/>
      <c r="F161" s="1"/>
      <c r="G161" s="1"/>
      <c r="H161" s="1"/>
      <c r="J161" s="1"/>
      <c r="N161" s="1"/>
      <c r="O161" s="1"/>
      <c r="P161" s="1"/>
      <c r="Q161" s="1"/>
      <c r="R161" s="1"/>
      <c r="S161" s="1"/>
      <c r="T161" s="1"/>
      <c r="U161" s="1"/>
      <c r="V161" s="1"/>
    </row>
    <row r="162" spans="2:22" x14ac:dyDescent="0.25">
      <c r="B162" s="1"/>
      <c r="C162" s="1"/>
      <c r="D162" s="1"/>
      <c r="E162" s="1"/>
      <c r="F162" s="1"/>
      <c r="G162" s="1"/>
      <c r="H162" s="1"/>
      <c r="J162" s="1"/>
      <c r="N162" s="1"/>
      <c r="O162" s="1"/>
      <c r="P162" s="1"/>
      <c r="Q162" s="1"/>
      <c r="R162" s="1"/>
      <c r="S162" s="1"/>
      <c r="T162" s="1"/>
      <c r="U162" s="1"/>
      <c r="V162" s="1"/>
    </row>
    <row r="163" spans="2:22" x14ac:dyDescent="0.25">
      <c r="B163" s="1"/>
      <c r="C163" s="1"/>
      <c r="D163" s="1"/>
      <c r="E163" s="1"/>
      <c r="F163" s="1"/>
      <c r="G163" s="1"/>
      <c r="H163" s="1"/>
      <c r="J163" s="1"/>
      <c r="N163" s="1"/>
      <c r="O163" s="1"/>
      <c r="P163" s="1"/>
      <c r="Q163" s="1"/>
      <c r="R163" s="1"/>
      <c r="S163" s="1"/>
      <c r="T163" s="1"/>
      <c r="U163" s="1"/>
      <c r="V163" s="1"/>
    </row>
    <row r="164" spans="2:22" x14ac:dyDescent="0.25">
      <c r="B164" s="1"/>
      <c r="C164" s="1"/>
      <c r="D164" s="1"/>
      <c r="E164" s="1"/>
      <c r="F164" s="1"/>
      <c r="G164" s="1"/>
      <c r="H164" s="1"/>
      <c r="J164" s="1"/>
      <c r="N164" s="1"/>
      <c r="O164" s="1"/>
      <c r="P164" s="1"/>
      <c r="Q164" s="1"/>
      <c r="R164" s="1"/>
      <c r="S164" s="1"/>
      <c r="T164" s="1"/>
      <c r="U164" s="1"/>
      <c r="V164" s="1"/>
    </row>
    <row r="165" spans="2:22" x14ac:dyDescent="0.25">
      <c r="B165" s="1"/>
      <c r="C165" s="1"/>
      <c r="D165" s="1"/>
      <c r="E165" s="1"/>
      <c r="F165" s="1"/>
      <c r="G165" s="1"/>
      <c r="H165" s="1"/>
      <c r="J165" s="1"/>
      <c r="N165" s="1"/>
      <c r="O165" s="1"/>
      <c r="P165" s="1"/>
      <c r="Q165" s="1"/>
      <c r="R165" s="1"/>
      <c r="S165" s="1"/>
      <c r="T165" s="1"/>
      <c r="U165" s="1"/>
      <c r="V165" s="1"/>
    </row>
    <row r="166" spans="2:22" x14ac:dyDescent="0.25">
      <c r="B166" s="1"/>
      <c r="C166" s="1"/>
      <c r="D166" s="1"/>
      <c r="E166" s="1"/>
      <c r="F166" s="1"/>
      <c r="G166" s="1"/>
      <c r="H166" s="1"/>
      <c r="J166" s="1"/>
      <c r="N166" s="1"/>
      <c r="O166" s="1"/>
      <c r="P166" s="1"/>
      <c r="Q166" s="1"/>
      <c r="R166" s="1"/>
      <c r="S166" s="1"/>
      <c r="T166" s="1"/>
      <c r="U166" s="1"/>
      <c r="V166" s="1"/>
    </row>
    <row r="167" spans="2:22" x14ac:dyDescent="0.25">
      <c r="B167" s="1"/>
      <c r="C167" s="1"/>
      <c r="D167" s="1"/>
      <c r="E167" s="1"/>
      <c r="F167" s="1"/>
      <c r="G167" s="1"/>
      <c r="H167" s="1"/>
      <c r="J167" s="1"/>
      <c r="N167" s="1"/>
      <c r="O167" s="1"/>
      <c r="P167" s="1"/>
      <c r="Q167" s="1"/>
      <c r="R167" s="1"/>
      <c r="S167" s="1"/>
      <c r="T167" s="1"/>
      <c r="U167" s="1"/>
      <c r="V167" s="1"/>
    </row>
    <row r="168" spans="2:22" x14ac:dyDescent="0.25">
      <c r="B168" s="1"/>
      <c r="C168" s="1"/>
      <c r="D168" s="1"/>
      <c r="E168" s="1"/>
      <c r="F168" s="1"/>
      <c r="G168" s="1"/>
      <c r="H168" s="1"/>
      <c r="J168" s="1"/>
      <c r="N168" s="1"/>
      <c r="O168" s="1"/>
      <c r="P168" s="1"/>
      <c r="Q168" s="1"/>
      <c r="R168" s="1"/>
      <c r="S168" s="1"/>
      <c r="T168" s="1"/>
      <c r="U168" s="1"/>
      <c r="V168" s="1"/>
    </row>
    <row r="169" spans="2:22" x14ac:dyDescent="0.25">
      <c r="B169" s="1"/>
      <c r="C169" s="1"/>
      <c r="D169" s="1"/>
      <c r="E169" s="1"/>
      <c r="F169" s="1"/>
      <c r="G169" s="1"/>
      <c r="H169" s="1"/>
      <c r="J169" s="1"/>
      <c r="N169" s="1"/>
      <c r="O169" s="1"/>
      <c r="P169" s="1"/>
      <c r="Q169" s="1"/>
      <c r="R169" s="1"/>
      <c r="S169" s="1"/>
      <c r="T169" s="1"/>
      <c r="U169" s="1"/>
      <c r="V169" s="1"/>
    </row>
    <row r="170" spans="2:22" x14ac:dyDescent="0.25">
      <c r="B170" s="1"/>
      <c r="C170" s="1"/>
      <c r="D170" s="1"/>
      <c r="E170" s="1"/>
      <c r="F170" s="1"/>
      <c r="G170" s="1"/>
      <c r="H170" s="1"/>
      <c r="J170" s="1"/>
      <c r="N170" s="1"/>
      <c r="O170" s="1"/>
      <c r="P170" s="1"/>
      <c r="Q170" s="1"/>
      <c r="R170" s="1"/>
      <c r="S170" s="1"/>
      <c r="T170" s="1"/>
      <c r="U170" s="1"/>
      <c r="V170" s="1"/>
    </row>
    <row r="171" spans="2:22" x14ac:dyDescent="0.25">
      <c r="B171" s="1"/>
      <c r="C171" s="1"/>
      <c r="D171" s="1"/>
      <c r="E171" s="1"/>
      <c r="F171" s="1"/>
      <c r="G171" s="1"/>
      <c r="H171" s="1"/>
      <c r="J171" s="1"/>
      <c r="N171" s="1"/>
      <c r="O171" s="1"/>
      <c r="P171" s="1"/>
      <c r="Q171" s="1"/>
      <c r="R171" s="1"/>
      <c r="S171" s="1"/>
      <c r="T171" s="1"/>
      <c r="U171" s="1"/>
      <c r="V171" s="1"/>
    </row>
    <row r="172" spans="2:22" x14ac:dyDescent="0.25">
      <c r="B172" s="1"/>
      <c r="C172" s="1"/>
      <c r="D172" s="1"/>
      <c r="E172" s="1"/>
      <c r="F172" s="1"/>
      <c r="G172" s="1"/>
      <c r="H172" s="1"/>
      <c r="J172" s="1"/>
      <c r="N172" s="1"/>
      <c r="O172" s="1"/>
      <c r="P172" s="1"/>
      <c r="Q172" s="1"/>
      <c r="R172" s="1"/>
      <c r="S172" s="1"/>
      <c r="T172" s="1"/>
      <c r="U172" s="1"/>
      <c r="V172" s="1"/>
    </row>
    <row r="173" spans="2:22" x14ac:dyDescent="0.25">
      <c r="B173" s="1"/>
      <c r="C173" s="1"/>
      <c r="D173" s="1"/>
      <c r="E173" s="1"/>
      <c r="F173" s="1"/>
      <c r="G173" s="1"/>
      <c r="H173" s="1"/>
      <c r="J173" s="1"/>
      <c r="N173" s="1"/>
      <c r="O173" s="1"/>
      <c r="P173" s="1"/>
      <c r="Q173" s="1"/>
      <c r="R173" s="1"/>
      <c r="S173" s="1"/>
      <c r="T173" s="1"/>
      <c r="U173" s="1"/>
      <c r="V173" s="1"/>
    </row>
    <row r="174" spans="2:22" x14ac:dyDescent="0.25">
      <c r="B174" s="1"/>
      <c r="C174" s="1"/>
      <c r="D174" s="1"/>
      <c r="E174" s="1"/>
      <c r="F174" s="1"/>
      <c r="G174" s="1"/>
      <c r="H174" s="1"/>
      <c r="J174" s="1"/>
      <c r="N174" s="1"/>
      <c r="O174" s="1"/>
      <c r="P174" s="1"/>
      <c r="Q174" s="1"/>
      <c r="R174" s="1"/>
      <c r="S174" s="1"/>
      <c r="T174" s="1"/>
      <c r="U174" s="1"/>
      <c r="V174" s="1"/>
    </row>
    <row r="175" spans="2:22" x14ac:dyDescent="0.25">
      <c r="B175" s="1"/>
      <c r="C175" s="1"/>
      <c r="D175" s="1"/>
      <c r="E175" s="1"/>
      <c r="F175" s="1"/>
      <c r="G175" s="1"/>
      <c r="H175" s="1"/>
      <c r="J175" s="1"/>
      <c r="N175" s="1"/>
      <c r="O175" s="1"/>
      <c r="P175" s="1"/>
      <c r="Q175" s="1"/>
      <c r="R175" s="1"/>
      <c r="S175" s="1"/>
      <c r="T175" s="1"/>
      <c r="U175" s="1"/>
      <c r="V175" s="1"/>
    </row>
    <row r="176" spans="2:22" x14ac:dyDescent="0.25">
      <c r="B176" s="1"/>
      <c r="C176" s="1"/>
      <c r="D176" s="1"/>
      <c r="E176" s="1"/>
      <c r="F176" s="1"/>
      <c r="G176" s="1"/>
      <c r="H176" s="1"/>
      <c r="J176" s="1"/>
      <c r="N176" s="1"/>
      <c r="O176" s="1"/>
      <c r="P176" s="1"/>
      <c r="Q176" s="1"/>
      <c r="R176" s="1"/>
      <c r="S176" s="1"/>
      <c r="T176" s="1"/>
      <c r="U176" s="1"/>
      <c r="V176" s="1"/>
    </row>
    <row r="177" spans="2:22" x14ac:dyDescent="0.25">
      <c r="B177" s="1"/>
      <c r="C177" s="1"/>
      <c r="D177" s="1"/>
      <c r="E177" s="1"/>
      <c r="F177" s="1"/>
      <c r="G177" s="1"/>
      <c r="H177" s="1"/>
      <c r="J177" s="1"/>
      <c r="N177" s="1"/>
      <c r="O177" s="1"/>
      <c r="P177" s="1"/>
      <c r="Q177" s="1"/>
      <c r="R177" s="1"/>
      <c r="S177" s="1"/>
      <c r="T177" s="1"/>
      <c r="U177" s="1"/>
      <c r="V177" s="1"/>
    </row>
    <row r="178" spans="2:22" x14ac:dyDescent="0.25">
      <c r="B178" s="1"/>
      <c r="C178" s="1"/>
      <c r="D178" s="1"/>
      <c r="E178" s="1"/>
      <c r="F178" s="1"/>
      <c r="G178" s="1"/>
      <c r="H178" s="1"/>
      <c r="J178" s="1"/>
      <c r="N178" s="1"/>
      <c r="O178" s="1"/>
      <c r="P178" s="1"/>
      <c r="Q178" s="1"/>
      <c r="R178" s="1"/>
      <c r="S178" s="1"/>
      <c r="T178" s="1"/>
      <c r="U178" s="1"/>
      <c r="V178" s="1"/>
    </row>
    <row r="179" spans="2:22" x14ac:dyDescent="0.25">
      <c r="B179" s="1"/>
      <c r="C179" s="1"/>
      <c r="D179" s="1"/>
      <c r="E179" s="1"/>
      <c r="F179" s="1"/>
      <c r="G179" s="1"/>
      <c r="H179" s="1"/>
      <c r="J179" s="1"/>
      <c r="N179" s="1"/>
      <c r="O179" s="1"/>
      <c r="P179" s="1"/>
      <c r="Q179" s="1"/>
      <c r="R179" s="1"/>
      <c r="S179" s="1"/>
      <c r="T179" s="1"/>
      <c r="U179" s="1"/>
      <c r="V179" s="1"/>
    </row>
    <row r="180" spans="2:22" x14ac:dyDescent="0.25">
      <c r="B180" s="1"/>
      <c r="C180" s="1"/>
      <c r="D180" s="1"/>
      <c r="E180" s="1"/>
      <c r="F180" s="1"/>
      <c r="G180" s="1"/>
      <c r="H180" s="1"/>
      <c r="J180" s="1"/>
      <c r="N180" s="1"/>
      <c r="O180" s="1"/>
      <c r="P180" s="1"/>
      <c r="Q180" s="1"/>
      <c r="R180" s="1"/>
      <c r="S180" s="1"/>
      <c r="T180" s="1"/>
      <c r="U180" s="1"/>
      <c r="V180" s="1"/>
    </row>
    <row r="181" spans="2:22" x14ac:dyDescent="0.25">
      <c r="B181" s="1"/>
      <c r="C181" s="1"/>
      <c r="D181" s="1"/>
      <c r="E181" s="1"/>
      <c r="F181" s="1"/>
      <c r="G181" s="1"/>
      <c r="H181" s="1"/>
      <c r="J181" s="1"/>
      <c r="N181" s="1"/>
      <c r="O181" s="1"/>
      <c r="P181" s="1"/>
      <c r="Q181" s="1"/>
      <c r="R181" s="1"/>
      <c r="S181" s="1"/>
      <c r="T181" s="1"/>
      <c r="U181" s="1"/>
      <c r="V181" s="1"/>
    </row>
    <row r="182" spans="2:22" x14ac:dyDescent="0.25">
      <c r="B182" s="1"/>
      <c r="C182" s="1"/>
      <c r="D182" s="1"/>
      <c r="E182" s="1"/>
      <c r="F182" s="1"/>
      <c r="G182" s="1"/>
      <c r="H182" s="1"/>
      <c r="J182" s="1"/>
      <c r="N182" s="1"/>
      <c r="O182" s="1"/>
      <c r="P182" s="1"/>
      <c r="Q182" s="1"/>
      <c r="R182" s="1"/>
      <c r="S182" s="1"/>
      <c r="T182" s="1"/>
      <c r="U182" s="1"/>
      <c r="V182" s="1"/>
    </row>
    <row r="183" spans="2:22" x14ac:dyDescent="0.25">
      <c r="B183" s="1"/>
      <c r="C183" s="1"/>
      <c r="D183" s="1"/>
      <c r="E183" s="1"/>
      <c r="F183" s="1"/>
      <c r="G183" s="1"/>
      <c r="H183" s="1"/>
      <c r="J183" s="1"/>
      <c r="N183" s="1"/>
      <c r="O183" s="1"/>
      <c r="P183" s="1"/>
      <c r="Q183" s="1"/>
      <c r="R183" s="1"/>
      <c r="S183" s="1"/>
      <c r="T183" s="1"/>
      <c r="U183" s="1"/>
      <c r="V183" s="1"/>
    </row>
    <row r="184" spans="2:22" x14ac:dyDescent="0.25">
      <c r="B184" s="1"/>
      <c r="C184" s="1"/>
      <c r="D184" s="1"/>
      <c r="E184" s="1"/>
      <c r="F184" s="1"/>
      <c r="G184" s="1"/>
      <c r="H184" s="1"/>
      <c r="J184" s="1"/>
      <c r="N184" s="1"/>
      <c r="O184" s="1"/>
      <c r="P184" s="1"/>
      <c r="Q184" s="1"/>
      <c r="R184" s="1"/>
      <c r="S184" s="1"/>
      <c r="T184" s="1"/>
      <c r="U184" s="1"/>
      <c r="V184" s="1"/>
    </row>
    <row r="185" spans="2:22" x14ac:dyDescent="0.25">
      <c r="B185" s="1"/>
      <c r="C185" s="1"/>
      <c r="D185" s="1"/>
      <c r="E185" s="1"/>
      <c r="F185" s="1"/>
      <c r="G185" s="1"/>
      <c r="H185" s="1"/>
      <c r="J185" s="1"/>
      <c r="N185" s="1"/>
      <c r="O185" s="1"/>
      <c r="P185" s="1"/>
      <c r="Q185" s="1"/>
      <c r="R185" s="1"/>
      <c r="S185" s="1"/>
      <c r="T185" s="1"/>
      <c r="U185" s="1"/>
      <c r="V185" s="1"/>
    </row>
    <row r="186" spans="2:22" x14ac:dyDescent="0.25">
      <c r="B186" s="1"/>
      <c r="C186" s="1"/>
      <c r="D186" s="1"/>
      <c r="E186" s="1"/>
      <c r="F186" s="1"/>
      <c r="G186" s="1"/>
      <c r="H186" s="1"/>
      <c r="J186" s="1"/>
      <c r="N186" s="1"/>
      <c r="O186" s="1"/>
      <c r="P186" s="1"/>
      <c r="Q186" s="1"/>
      <c r="R186" s="1"/>
      <c r="S186" s="1"/>
      <c r="T186" s="1"/>
      <c r="U186" s="1"/>
      <c r="V186" s="1"/>
    </row>
    <row r="187" spans="2:22" x14ac:dyDescent="0.25">
      <c r="B187" s="1"/>
      <c r="C187" s="1"/>
      <c r="D187" s="1"/>
      <c r="E187" s="1"/>
      <c r="F187" s="1"/>
      <c r="G187" s="1"/>
      <c r="H187" s="1"/>
      <c r="J187" s="1"/>
      <c r="N187" s="1"/>
      <c r="O187" s="1"/>
      <c r="P187" s="1"/>
      <c r="Q187" s="1"/>
      <c r="R187" s="1"/>
      <c r="S187" s="1"/>
      <c r="T187" s="1"/>
      <c r="U187" s="1"/>
      <c r="V187" s="1"/>
    </row>
    <row r="188" spans="2:22" x14ac:dyDescent="0.25">
      <c r="B188" s="1"/>
      <c r="C188" s="1"/>
      <c r="D188" s="1"/>
      <c r="E188" s="1"/>
      <c r="F188" s="1"/>
      <c r="G188" s="1"/>
      <c r="H188" s="1"/>
      <c r="J188" s="1"/>
      <c r="N188" s="1"/>
      <c r="O188" s="1"/>
      <c r="P188" s="1"/>
      <c r="Q188" s="1"/>
      <c r="R188" s="1"/>
      <c r="S188" s="1"/>
      <c r="T188" s="1"/>
      <c r="U188" s="1"/>
      <c r="V188" s="1"/>
    </row>
    <row r="189" spans="2:22" x14ac:dyDescent="0.25">
      <c r="B189" s="1"/>
      <c r="C189" s="1"/>
      <c r="D189" s="1"/>
      <c r="E189" s="1"/>
      <c r="F189" s="1"/>
      <c r="G189" s="1"/>
      <c r="H189" s="1"/>
      <c r="J189" s="1"/>
      <c r="N189" s="1"/>
      <c r="O189" s="1"/>
      <c r="P189" s="1"/>
      <c r="Q189" s="1"/>
      <c r="R189" s="1"/>
      <c r="S189" s="1"/>
      <c r="T189" s="1"/>
      <c r="U189" s="1"/>
      <c r="V189" s="1"/>
    </row>
    <row r="190" spans="2:22" x14ac:dyDescent="0.25">
      <c r="B190" s="1"/>
      <c r="C190" s="1"/>
      <c r="D190" s="1"/>
      <c r="E190" s="1"/>
      <c r="F190" s="1"/>
      <c r="G190" s="1"/>
      <c r="H190" s="1"/>
      <c r="J190" s="1"/>
      <c r="N190" s="1"/>
      <c r="O190" s="1"/>
      <c r="P190" s="1"/>
      <c r="Q190" s="1"/>
      <c r="R190" s="1"/>
      <c r="S190" s="1"/>
      <c r="T190" s="1"/>
      <c r="U190" s="1"/>
      <c r="V190" s="1"/>
    </row>
    <row r="191" spans="2:22" x14ac:dyDescent="0.25">
      <c r="B191" s="1"/>
      <c r="C191" s="1"/>
      <c r="D191" s="1"/>
      <c r="E191" s="1"/>
      <c r="F191" s="1"/>
      <c r="G191" s="1"/>
      <c r="H191" s="1"/>
      <c r="J191" s="1"/>
      <c r="N191" s="1"/>
      <c r="O191" s="1"/>
      <c r="P191" s="1"/>
      <c r="Q191" s="1"/>
      <c r="R191" s="1"/>
      <c r="S191" s="1"/>
      <c r="T191" s="1"/>
      <c r="U191" s="1"/>
      <c r="V191" s="1"/>
    </row>
    <row r="192" spans="2:22" x14ac:dyDescent="0.25">
      <c r="B192" s="1"/>
      <c r="C192" s="1"/>
      <c r="D192" s="1"/>
      <c r="E192" s="1"/>
      <c r="F192" s="1"/>
      <c r="G192" s="1"/>
      <c r="H192" s="1"/>
      <c r="J192" s="1"/>
      <c r="N192" s="1"/>
      <c r="O192" s="1"/>
      <c r="P192" s="1"/>
      <c r="Q192" s="1"/>
      <c r="R192" s="1"/>
      <c r="S192" s="1"/>
      <c r="T192" s="1"/>
      <c r="U192" s="1"/>
      <c r="V192" s="1"/>
    </row>
    <row r="193" spans="2:22" x14ac:dyDescent="0.25">
      <c r="B193" s="1"/>
      <c r="C193" s="1"/>
      <c r="D193" s="1"/>
      <c r="E193" s="1"/>
      <c r="F193" s="1"/>
      <c r="G193" s="1"/>
      <c r="H193" s="1"/>
      <c r="J193" s="1"/>
      <c r="N193" s="1"/>
      <c r="O193" s="1"/>
      <c r="P193" s="1"/>
      <c r="Q193" s="1"/>
      <c r="R193" s="1"/>
      <c r="S193" s="1"/>
      <c r="T193" s="1"/>
      <c r="U193" s="1"/>
      <c r="V193" s="1"/>
    </row>
    <row r="194" spans="2:22" x14ac:dyDescent="0.25">
      <c r="B194" s="1"/>
      <c r="C194" s="1"/>
      <c r="D194" s="1"/>
      <c r="E194" s="1"/>
      <c r="F194" s="1"/>
      <c r="G194" s="1"/>
      <c r="H194" s="1"/>
      <c r="J194" s="1"/>
      <c r="N194" s="1"/>
      <c r="O194" s="1"/>
      <c r="P194" s="1"/>
      <c r="Q194" s="1"/>
      <c r="R194" s="1"/>
      <c r="S194" s="1"/>
      <c r="T194" s="1"/>
      <c r="U194" s="1"/>
      <c r="V194" s="1"/>
    </row>
    <row r="195" spans="2:22" x14ac:dyDescent="0.25">
      <c r="B195" s="1"/>
      <c r="C195" s="1"/>
      <c r="D195" s="1"/>
      <c r="E195" s="1"/>
      <c r="F195" s="1"/>
      <c r="G195" s="1"/>
      <c r="H195" s="1"/>
      <c r="J195" s="1"/>
      <c r="N195" s="1"/>
      <c r="O195" s="1"/>
      <c r="P195" s="1"/>
      <c r="Q195" s="1"/>
      <c r="R195" s="1"/>
      <c r="S195" s="1"/>
      <c r="T195" s="1"/>
      <c r="U195" s="1"/>
      <c r="V195" s="1"/>
    </row>
    <row r="196" spans="2:22" x14ac:dyDescent="0.25">
      <c r="B196" s="1"/>
      <c r="C196" s="1"/>
      <c r="D196" s="1"/>
      <c r="E196" s="1"/>
      <c r="F196" s="1"/>
      <c r="G196" s="1"/>
      <c r="H196" s="1"/>
      <c r="J196" s="1"/>
      <c r="N196" s="1"/>
      <c r="O196" s="1"/>
      <c r="P196" s="1"/>
      <c r="Q196" s="1"/>
      <c r="R196" s="1"/>
      <c r="S196" s="1"/>
      <c r="T196" s="1"/>
      <c r="U196" s="1"/>
      <c r="V196" s="1"/>
    </row>
    <row r="197" spans="2:22" x14ac:dyDescent="0.25">
      <c r="B197" s="1"/>
      <c r="C197" s="1"/>
      <c r="D197" s="1"/>
      <c r="E197" s="1"/>
      <c r="F197" s="1"/>
      <c r="G197" s="1"/>
      <c r="H197" s="1"/>
      <c r="J197" s="1"/>
      <c r="N197" s="1"/>
      <c r="O197" s="1"/>
      <c r="P197" s="1"/>
      <c r="Q197" s="1"/>
      <c r="R197" s="1"/>
      <c r="S197" s="1"/>
      <c r="T197" s="1"/>
      <c r="U197" s="1"/>
      <c r="V197" s="1"/>
    </row>
    <row r="198" spans="2:22" x14ac:dyDescent="0.25">
      <c r="B198" s="1"/>
      <c r="C198" s="1"/>
      <c r="D198" s="1"/>
      <c r="E198" s="1"/>
      <c r="F198" s="1"/>
      <c r="G198" s="1"/>
      <c r="H198" s="1"/>
      <c r="J198" s="1"/>
      <c r="N198" s="1"/>
      <c r="O198" s="1"/>
      <c r="P198" s="1"/>
      <c r="Q198" s="1"/>
      <c r="R198" s="1"/>
      <c r="S198" s="1"/>
      <c r="T198" s="1"/>
      <c r="U198" s="1"/>
      <c r="V198" s="1"/>
    </row>
    <row r="199" spans="2:22" x14ac:dyDescent="0.25">
      <c r="B199" s="1"/>
      <c r="C199" s="1"/>
      <c r="D199" s="1"/>
      <c r="E199" s="1"/>
      <c r="F199" s="1"/>
      <c r="G199" s="1"/>
      <c r="H199" s="1"/>
      <c r="J199" s="1"/>
      <c r="N199" s="1"/>
      <c r="O199" s="1"/>
      <c r="P199" s="1"/>
      <c r="Q199" s="1"/>
      <c r="R199" s="1"/>
      <c r="S199" s="1"/>
      <c r="T199" s="1"/>
      <c r="U199" s="1"/>
      <c r="V199" s="1"/>
    </row>
    <row r="200" spans="2:22" x14ac:dyDescent="0.25">
      <c r="B200" s="1"/>
      <c r="C200" s="1"/>
      <c r="D200" s="1"/>
      <c r="E200" s="1"/>
      <c r="F200" s="1"/>
      <c r="G200" s="1"/>
      <c r="H200" s="1"/>
      <c r="J200" s="1"/>
      <c r="N200" s="1"/>
      <c r="O200" s="1"/>
      <c r="P200" s="1"/>
      <c r="Q200" s="1"/>
      <c r="R200" s="1"/>
      <c r="S200" s="1"/>
      <c r="T200" s="1"/>
      <c r="U200" s="1"/>
      <c r="V200" s="1"/>
    </row>
    <row r="201" spans="2:22" x14ac:dyDescent="0.25">
      <c r="B201" s="1"/>
      <c r="C201" s="1"/>
      <c r="D201" s="1"/>
      <c r="E201" s="1"/>
      <c r="F201" s="1"/>
      <c r="G201" s="1"/>
      <c r="H201" s="1"/>
      <c r="J201" s="1"/>
      <c r="N201" s="1"/>
      <c r="O201" s="1"/>
      <c r="P201" s="1"/>
      <c r="Q201" s="1"/>
      <c r="R201" s="1"/>
      <c r="S201" s="1"/>
      <c r="T201" s="1"/>
      <c r="U201" s="1"/>
      <c r="V201" s="1"/>
    </row>
    <row r="202" spans="2:22" x14ac:dyDescent="0.25">
      <c r="B202" s="1"/>
      <c r="C202" s="1"/>
      <c r="D202" s="1"/>
      <c r="E202" s="1"/>
      <c r="F202" s="1"/>
      <c r="G202" s="1"/>
      <c r="H202" s="1"/>
      <c r="J202" s="1"/>
      <c r="N202" s="1"/>
      <c r="O202" s="1"/>
      <c r="P202" s="1"/>
      <c r="Q202" s="1"/>
      <c r="R202" s="1"/>
      <c r="S202" s="1"/>
      <c r="T202" s="1"/>
      <c r="U202" s="1"/>
      <c r="V202" s="1"/>
    </row>
    <row r="203" spans="2:22" x14ac:dyDescent="0.25">
      <c r="B203" s="1"/>
      <c r="C203" s="1"/>
      <c r="D203" s="1"/>
      <c r="E203" s="1"/>
      <c r="F203" s="1"/>
      <c r="G203" s="1"/>
      <c r="H203" s="1"/>
      <c r="J203" s="1"/>
      <c r="N203" s="1"/>
      <c r="O203" s="1"/>
      <c r="P203" s="1"/>
      <c r="Q203" s="1"/>
      <c r="R203" s="1"/>
      <c r="S203" s="1"/>
      <c r="T203" s="1"/>
      <c r="U203" s="1"/>
      <c r="V203" s="1"/>
    </row>
    <row r="204" spans="2:22" x14ac:dyDescent="0.25">
      <c r="E204" s="1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80"/>
  <sheetViews>
    <sheetView topLeftCell="A56" workbookViewId="0">
      <selection activeCell="I1" sqref="I1:I80"/>
    </sheetView>
  </sheetViews>
  <sheetFormatPr defaultRowHeight="15" x14ac:dyDescent="0.25"/>
  <sheetData>
    <row r="1" spans="2:17" x14ac:dyDescent="0.25">
      <c r="B1">
        <v>1</v>
      </c>
      <c r="C1">
        <v>1</v>
      </c>
      <c r="D1">
        <v>40</v>
      </c>
      <c r="E1">
        <v>1</v>
      </c>
      <c r="F1">
        <v>1</v>
      </c>
      <c r="G1" s="1">
        <v>6667</v>
      </c>
      <c r="H1" s="1">
        <v>835.98</v>
      </c>
      <c r="I1" s="1">
        <v>5831</v>
      </c>
      <c r="J1" s="1">
        <v>0</v>
      </c>
      <c r="K1" s="1">
        <v>0</v>
      </c>
      <c r="L1" s="1">
        <v>0</v>
      </c>
      <c r="M1" s="1">
        <v>34.149099999999997</v>
      </c>
      <c r="N1" s="1">
        <v>9.9949999999999995E-4</v>
      </c>
      <c r="O1" s="1">
        <v>10</v>
      </c>
      <c r="P1" s="1">
        <v>80470</v>
      </c>
      <c r="Q1" s="1">
        <v>3.4079999999999999E-2</v>
      </c>
    </row>
    <row r="2" spans="2:17" x14ac:dyDescent="0.25">
      <c r="B2">
        <v>1</v>
      </c>
      <c r="C2">
        <v>2</v>
      </c>
      <c r="D2">
        <v>40</v>
      </c>
      <c r="E2">
        <v>1</v>
      </c>
      <c r="F2">
        <v>2</v>
      </c>
      <c r="G2" s="1">
        <v>5831</v>
      </c>
      <c r="H2" s="1">
        <v>495.48</v>
      </c>
      <c r="I2" s="1">
        <v>5335.5</v>
      </c>
      <c r="J2" s="1">
        <v>0</v>
      </c>
      <c r="K2" s="1">
        <v>0</v>
      </c>
      <c r="L2" s="1">
        <v>0</v>
      </c>
      <c r="M2" s="1">
        <v>34.045400000000001</v>
      </c>
      <c r="N2" s="1">
        <v>9.9949999999999995E-4</v>
      </c>
      <c r="O2" s="1">
        <v>10</v>
      </c>
      <c r="P2" s="1">
        <v>80470</v>
      </c>
      <c r="Q2" s="1">
        <v>2.0199999999999999E-2</v>
      </c>
    </row>
    <row r="3" spans="2:17" x14ac:dyDescent="0.25">
      <c r="B3">
        <v>1</v>
      </c>
      <c r="C3">
        <v>3</v>
      </c>
      <c r="D3">
        <v>40</v>
      </c>
      <c r="E3">
        <v>1</v>
      </c>
      <c r="F3">
        <v>3</v>
      </c>
      <c r="G3" s="1">
        <v>5335.5</v>
      </c>
      <c r="H3" s="1">
        <v>415.6</v>
      </c>
      <c r="I3" s="1">
        <v>4919.8999999999996</v>
      </c>
      <c r="J3" s="1">
        <v>0</v>
      </c>
      <c r="K3" s="1">
        <v>0</v>
      </c>
      <c r="L3" s="1">
        <v>0</v>
      </c>
      <c r="M3" s="1">
        <v>33.941600000000001</v>
      </c>
      <c r="N3" s="1">
        <v>9.9949999999999995E-4</v>
      </c>
      <c r="O3" s="1">
        <v>10</v>
      </c>
      <c r="P3" s="1">
        <v>80470</v>
      </c>
      <c r="Q3" s="1">
        <v>1.694E-2</v>
      </c>
    </row>
    <row r="4" spans="2:17" x14ac:dyDescent="0.25">
      <c r="B4">
        <v>1</v>
      </c>
      <c r="C4">
        <v>4</v>
      </c>
      <c r="D4">
        <v>40</v>
      </c>
      <c r="E4">
        <v>1</v>
      </c>
      <c r="F4">
        <v>4</v>
      </c>
      <c r="G4" s="1">
        <v>4919.8999999999996</v>
      </c>
      <c r="H4" s="1">
        <v>364.45</v>
      </c>
      <c r="I4" s="1">
        <v>4555.5</v>
      </c>
      <c r="J4" s="1">
        <v>0</v>
      </c>
      <c r="K4" s="1">
        <v>0</v>
      </c>
      <c r="L4" s="1">
        <v>0</v>
      </c>
      <c r="M4" s="1">
        <v>33.837899999999998</v>
      </c>
      <c r="N4" s="1">
        <v>9.9949999999999995E-4</v>
      </c>
      <c r="O4" s="1">
        <v>10</v>
      </c>
      <c r="P4" s="1">
        <v>80470</v>
      </c>
      <c r="Q4" s="1">
        <v>1.486E-2</v>
      </c>
    </row>
    <row r="5" spans="2:17" x14ac:dyDescent="0.25">
      <c r="B5">
        <v>1</v>
      </c>
      <c r="C5">
        <v>5</v>
      </c>
      <c r="D5">
        <v>40</v>
      </c>
      <c r="E5">
        <v>1</v>
      </c>
      <c r="F5">
        <v>5</v>
      </c>
      <c r="G5" s="1">
        <v>4555.5</v>
      </c>
      <c r="H5" s="1">
        <v>325.93</v>
      </c>
      <c r="I5" s="1">
        <v>4229.6000000000004</v>
      </c>
      <c r="J5" s="1">
        <v>0</v>
      </c>
      <c r="K5" s="1">
        <v>0</v>
      </c>
      <c r="L5" s="1">
        <v>0</v>
      </c>
      <c r="M5" s="1">
        <v>33.734099999999998</v>
      </c>
      <c r="N5" s="1">
        <v>9.9949999999999995E-4</v>
      </c>
      <c r="O5" s="1">
        <v>10</v>
      </c>
      <c r="P5" s="1">
        <v>80470</v>
      </c>
      <c r="Q5" s="1">
        <v>1.329E-2</v>
      </c>
    </row>
    <row r="6" spans="2:17" x14ac:dyDescent="0.25">
      <c r="B6">
        <v>1</v>
      </c>
      <c r="C6">
        <v>6</v>
      </c>
      <c r="D6">
        <v>40</v>
      </c>
      <c r="E6">
        <v>1</v>
      </c>
      <c r="F6">
        <v>6</v>
      </c>
      <c r="G6" s="1">
        <v>4229.6000000000004</v>
      </c>
      <c r="H6" s="1">
        <v>295.12</v>
      </c>
      <c r="I6" s="1">
        <v>3934.5</v>
      </c>
      <c r="J6" s="1">
        <v>0</v>
      </c>
      <c r="K6" s="1">
        <v>0</v>
      </c>
      <c r="L6" s="1">
        <v>0</v>
      </c>
      <c r="M6" s="1">
        <v>33.630400000000002</v>
      </c>
      <c r="N6" s="1">
        <v>9.9949999999999995E-4</v>
      </c>
      <c r="O6" s="1">
        <v>10</v>
      </c>
      <c r="P6" s="1">
        <v>80470</v>
      </c>
      <c r="Q6" s="1">
        <v>1.2030000000000001E-2</v>
      </c>
    </row>
    <row r="7" spans="2:17" x14ac:dyDescent="0.25">
      <c r="B7">
        <v>1</v>
      </c>
      <c r="C7">
        <v>7</v>
      </c>
      <c r="D7">
        <v>40</v>
      </c>
      <c r="E7">
        <v>1</v>
      </c>
      <c r="F7">
        <v>7</v>
      </c>
      <c r="G7" s="1">
        <v>3934.5</v>
      </c>
      <c r="H7" s="1">
        <v>269.47000000000003</v>
      </c>
      <c r="I7" s="1">
        <v>3665</v>
      </c>
      <c r="J7" s="1">
        <v>0</v>
      </c>
      <c r="K7" s="1">
        <v>0</v>
      </c>
      <c r="L7" s="1">
        <v>0</v>
      </c>
      <c r="M7" s="1">
        <v>33.526600000000002</v>
      </c>
      <c r="N7" s="1">
        <v>9.9949999999999995E-4</v>
      </c>
      <c r="O7" s="1">
        <v>10</v>
      </c>
      <c r="P7" s="1">
        <v>80470</v>
      </c>
      <c r="Q7" s="1">
        <v>1.099E-2</v>
      </c>
    </row>
    <row r="8" spans="2:17" x14ac:dyDescent="0.25">
      <c r="B8">
        <v>1</v>
      </c>
      <c r="C8">
        <v>8</v>
      </c>
      <c r="D8">
        <v>40</v>
      </c>
      <c r="E8">
        <v>1</v>
      </c>
      <c r="F8">
        <v>8</v>
      </c>
      <c r="G8" s="1">
        <v>3665</v>
      </c>
      <c r="H8" s="1">
        <v>247.46</v>
      </c>
      <c r="I8" s="1">
        <v>3417.5</v>
      </c>
      <c r="J8" s="1">
        <v>0</v>
      </c>
      <c r="K8" s="1">
        <v>0</v>
      </c>
      <c r="L8" s="1">
        <v>0</v>
      </c>
      <c r="M8" s="1">
        <v>33.422899999999998</v>
      </c>
      <c r="N8" s="1">
        <v>9.9949999999999995E-4</v>
      </c>
      <c r="O8" s="1">
        <v>10</v>
      </c>
      <c r="P8" s="1">
        <v>80470</v>
      </c>
      <c r="Q8" s="1">
        <v>1.009E-2</v>
      </c>
    </row>
    <row r="9" spans="2:17" x14ac:dyDescent="0.25">
      <c r="B9">
        <v>1</v>
      </c>
      <c r="C9">
        <v>9</v>
      </c>
      <c r="D9">
        <v>40</v>
      </c>
      <c r="E9">
        <v>1</v>
      </c>
      <c r="F9">
        <v>9</v>
      </c>
      <c r="G9" s="1">
        <v>3417.5</v>
      </c>
      <c r="H9" s="1">
        <v>228.25</v>
      </c>
      <c r="I9" s="1">
        <v>3189.3</v>
      </c>
      <c r="J9" s="1">
        <v>0</v>
      </c>
      <c r="K9" s="1">
        <v>0</v>
      </c>
      <c r="L9" s="1">
        <v>0</v>
      </c>
      <c r="M9" s="1">
        <v>33.319099999999999</v>
      </c>
      <c r="N9" s="1">
        <v>9.9949999999999995E-4</v>
      </c>
      <c r="O9" s="1">
        <v>10</v>
      </c>
      <c r="P9" s="1">
        <v>80470</v>
      </c>
      <c r="Q9" s="1">
        <v>9.306E-3</v>
      </c>
    </row>
    <row r="10" spans="2:17" x14ac:dyDescent="0.25">
      <c r="B10">
        <v>1</v>
      </c>
      <c r="C10">
        <v>10</v>
      </c>
      <c r="D10">
        <v>40</v>
      </c>
      <c r="E10">
        <v>1</v>
      </c>
      <c r="F10">
        <v>10</v>
      </c>
      <c r="G10" s="1">
        <v>3189.3</v>
      </c>
      <c r="H10" s="1">
        <v>211.14</v>
      </c>
      <c r="I10" s="1">
        <v>2978.1</v>
      </c>
      <c r="J10" s="1">
        <v>0</v>
      </c>
      <c r="K10" s="1">
        <v>0</v>
      </c>
      <c r="L10" s="1">
        <v>0</v>
      </c>
      <c r="M10" s="1">
        <v>33.215400000000002</v>
      </c>
      <c r="N10" s="1">
        <v>9.9949999999999995E-4</v>
      </c>
      <c r="O10" s="1">
        <v>10</v>
      </c>
      <c r="P10" s="1">
        <v>80470</v>
      </c>
      <c r="Q10" s="1">
        <v>8.6090000000000003E-3</v>
      </c>
    </row>
    <row r="11" spans="2:17" x14ac:dyDescent="0.25">
      <c r="B11">
        <v>1</v>
      </c>
      <c r="C11">
        <v>11</v>
      </c>
      <c r="D11">
        <v>40</v>
      </c>
      <c r="E11">
        <v>1</v>
      </c>
      <c r="F11">
        <v>11</v>
      </c>
      <c r="G11" s="1">
        <v>2978.1</v>
      </c>
      <c r="H11" s="1">
        <v>195.79</v>
      </c>
      <c r="I11" s="1">
        <v>2782.3</v>
      </c>
      <c r="J11" s="1">
        <v>0</v>
      </c>
      <c r="K11" s="1">
        <v>0</v>
      </c>
      <c r="L11" s="1">
        <v>0</v>
      </c>
      <c r="M11" s="1">
        <v>33.111600000000003</v>
      </c>
      <c r="N11" s="1">
        <v>9.9949999999999995E-4</v>
      </c>
      <c r="O11" s="1">
        <v>10</v>
      </c>
      <c r="P11" s="1">
        <v>80470</v>
      </c>
      <c r="Q11" s="1">
        <v>7.9830000000000005E-3</v>
      </c>
    </row>
    <row r="12" spans="2:17" x14ac:dyDescent="0.25">
      <c r="B12">
        <v>1</v>
      </c>
      <c r="C12">
        <v>12</v>
      </c>
      <c r="D12">
        <v>40</v>
      </c>
      <c r="E12">
        <v>1</v>
      </c>
      <c r="F12">
        <v>12</v>
      </c>
      <c r="G12" s="1">
        <v>2782.3</v>
      </c>
      <c r="H12" s="1">
        <v>181.79</v>
      </c>
      <c r="I12" s="1">
        <v>2600.6</v>
      </c>
      <c r="J12" s="1">
        <v>0</v>
      </c>
      <c r="K12" s="1">
        <v>0</v>
      </c>
      <c r="L12" s="1">
        <v>0</v>
      </c>
      <c r="M12" s="1">
        <v>33.007899999999999</v>
      </c>
      <c r="N12" s="1">
        <v>9.9949999999999995E-4</v>
      </c>
      <c r="O12" s="1">
        <v>10</v>
      </c>
      <c r="P12" s="1">
        <v>80470</v>
      </c>
      <c r="Q12" s="1">
        <v>7.4120000000000002E-3</v>
      </c>
    </row>
    <row r="13" spans="2:17" x14ac:dyDescent="0.25">
      <c r="B13">
        <v>1</v>
      </c>
      <c r="C13">
        <v>13</v>
      </c>
      <c r="D13">
        <v>40</v>
      </c>
      <c r="E13">
        <v>1</v>
      </c>
      <c r="F13">
        <v>13</v>
      </c>
      <c r="G13" s="1">
        <v>2600.6</v>
      </c>
      <c r="H13" s="1">
        <v>168.99</v>
      </c>
      <c r="I13" s="1">
        <v>2431.6</v>
      </c>
      <c r="J13" s="1">
        <v>0</v>
      </c>
      <c r="K13" s="1">
        <v>0</v>
      </c>
      <c r="L13" s="1">
        <v>0</v>
      </c>
      <c r="M13" s="1">
        <v>32.9041</v>
      </c>
      <c r="N13" s="1">
        <v>9.9949999999999995E-4</v>
      </c>
      <c r="O13" s="1">
        <v>10</v>
      </c>
      <c r="P13" s="1">
        <v>80470</v>
      </c>
      <c r="Q13" s="1">
        <v>6.8900000000000003E-3</v>
      </c>
    </row>
    <row r="14" spans="2:17" x14ac:dyDescent="0.25">
      <c r="B14">
        <v>1</v>
      </c>
      <c r="C14">
        <v>14</v>
      </c>
      <c r="D14">
        <v>40</v>
      </c>
      <c r="E14">
        <v>1</v>
      </c>
      <c r="F14">
        <v>14</v>
      </c>
      <c r="G14" s="1">
        <v>2431.6</v>
      </c>
      <c r="H14" s="1">
        <v>157.16999999999999</v>
      </c>
      <c r="I14" s="1">
        <v>2274.4</v>
      </c>
      <c r="J14" s="1">
        <v>0</v>
      </c>
      <c r="K14" s="1">
        <v>0</v>
      </c>
      <c r="L14" s="1">
        <v>0</v>
      </c>
      <c r="M14" s="1">
        <v>32.800400000000003</v>
      </c>
      <c r="N14" s="1">
        <v>9.9949999999999995E-4</v>
      </c>
      <c r="O14" s="1">
        <v>10</v>
      </c>
      <c r="P14" s="1">
        <v>80470</v>
      </c>
      <c r="Q14" s="1">
        <v>6.4079999999999996E-3</v>
      </c>
    </row>
    <row r="15" spans="2:17" x14ac:dyDescent="0.25">
      <c r="B15">
        <v>1</v>
      </c>
      <c r="C15">
        <v>15</v>
      </c>
      <c r="D15">
        <v>40</v>
      </c>
      <c r="E15">
        <v>1</v>
      </c>
      <c r="F15">
        <v>15</v>
      </c>
      <c r="G15" s="1">
        <v>2274.4</v>
      </c>
      <c r="H15" s="1">
        <v>146.15</v>
      </c>
      <c r="I15" s="1">
        <v>2128.1999999999998</v>
      </c>
      <c r="J15" s="1">
        <v>0</v>
      </c>
      <c r="K15" s="1">
        <v>0</v>
      </c>
      <c r="L15" s="1">
        <v>0</v>
      </c>
      <c r="M15" s="1">
        <v>32.696599999999997</v>
      </c>
      <c r="N15" s="1">
        <v>9.9949999999999995E-4</v>
      </c>
      <c r="O15" s="1">
        <v>10</v>
      </c>
      <c r="P15" s="1">
        <v>80470</v>
      </c>
      <c r="Q15" s="1">
        <v>5.9589999999999999E-3</v>
      </c>
    </row>
    <row r="16" spans="2:17" x14ac:dyDescent="0.25">
      <c r="B16">
        <v>1</v>
      </c>
      <c r="C16">
        <v>16</v>
      </c>
      <c r="D16">
        <v>40</v>
      </c>
      <c r="E16">
        <v>1</v>
      </c>
      <c r="F16">
        <v>16</v>
      </c>
      <c r="G16" s="1">
        <v>2128.1999999999998</v>
      </c>
      <c r="H16" s="1">
        <v>135.9</v>
      </c>
      <c r="I16" s="1">
        <v>1992.3</v>
      </c>
      <c r="J16" s="1">
        <v>0</v>
      </c>
      <c r="K16" s="1">
        <v>0</v>
      </c>
      <c r="L16" s="1">
        <v>0</v>
      </c>
      <c r="M16" s="1">
        <v>32.5929</v>
      </c>
      <c r="N16" s="1">
        <v>9.9949999999999995E-4</v>
      </c>
      <c r="O16" s="1">
        <v>10</v>
      </c>
      <c r="P16" s="1">
        <v>80470</v>
      </c>
      <c r="Q16" s="1">
        <v>5.5409999999999999E-3</v>
      </c>
    </row>
    <row r="17" spans="2:17" x14ac:dyDescent="0.25">
      <c r="B17">
        <v>1</v>
      </c>
      <c r="C17">
        <v>17</v>
      </c>
      <c r="D17">
        <v>40</v>
      </c>
      <c r="E17">
        <v>1</v>
      </c>
      <c r="F17">
        <v>17</v>
      </c>
      <c r="G17" s="1">
        <v>1992.3</v>
      </c>
      <c r="H17" s="1">
        <v>126.24</v>
      </c>
      <c r="I17" s="1">
        <v>1866.1</v>
      </c>
      <c r="J17" s="1">
        <v>0</v>
      </c>
      <c r="K17" s="1">
        <v>0</v>
      </c>
      <c r="L17" s="1">
        <v>0</v>
      </c>
      <c r="M17" s="1">
        <v>32.489100000000001</v>
      </c>
      <c r="N17" s="1">
        <v>9.9949999999999995E-4</v>
      </c>
      <c r="O17" s="1">
        <v>10</v>
      </c>
      <c r="P17" s="1">
        <v>80470</v>
      </c>
      <c r="Q17" s="1">
        <v>5.1469999999999997E-3</v>
      </c>
    </row>
    <row r="18" spans="2:17" x14ac:dyDescent="0.25">
      <c r="B18">
        <v>1</v>
      </c>
      <c r="C18">
        <v>18</v>
      </c>
      <c r="D18">
        <v>40</v>
      </c>
      <c r="E18">
        <v>1</v>
      </c>
      <c r="F18">
        <v>18</v>
      </c>
      <c r="G18" s="1">
        <v>1866.1</v>
      </c>
      <c r="H18" s="1">
        <v>117.17</v>
      </c>
      <c r="I18" s="1">
        <v>1748.9</v>
      </c>
      <c r="J18" s="1">
        <v>0</v>
      </c>
      <c r="K18" s="1">
        <v>0</v>
      </c>
      <c r="L18" s="1">
        <v>0</v>
      </c>
      <c r="M18" s="1">
        <v>32.385399999999997</v>
      </c>
      <c r="N18" s="1">
        <v>9.9949999999999995E-4</v>
      </c>
      <c r="O18" s="1">
        <v>10</v>
      </c>
      <c r="P18" s="1">
        <v>80470</v>
      </c>
      <c r="Q18" s="1">
        <v>4.777E-3</v>
      </c>
    </row>
    <row r="19" spans="2:17" x14ac:dyDescent="0.25">
      <c r="B19">
        <v>1</v>
      </c>
      <c r="C19">
        <v>19</v>
      </c>
      <c r="D19">
        <v>40</v>
      </c>
      <c r="E19">
        <v>1</v>
      </c>
      <c r="F19">
        <v>19</v>
      </c>
      <c r="G19" s="1">
        <v>1748.9</v>
      </c>
      <c r="H19" s="1">
        <v>108.55</v>
      </c>
      <c r="I19" s="1">
        <v>1640.4</v>
      </c>
      <c r="J19" s="1">
        <v>0</v>
      </c>
      <c r="K19" s="1">
        <v>0</v>
      </c>
      <c r="L19" s="1">
        <v>0</v>
      </c>
      <c r="M19" s="1">
        <v>32.281599999999997</v>
      </c>
      <c r="N19" s="1">
        <v>9.9949999999999995E-4</v>
      </c>
      <c r="O19" s="1">
        <v>10</v>
      </c>
      <c r="P19" s="1">
        <v>80470</v>
      </c>
      <c r="Q19" s="1">
        <v>4.4260000000000002E-3</v>
      </c>
    </row>
    <row r="20" spans="2:17" x14ac:dyDescent="0.25">
      <c r="B20">
        <v>1</v>
      </c>
      <c r="C20">
        <v>20</v>
      </c>
      <c r="D20">
        <v>40</v>
      </c>
      <c r="E20">
        <v>1</v>
      </c>
      <c r="F20">
        <v>20</v>
      </c>
      <c r="G20" s="1">
        <v>1640.4</v>
      </c>
      <c r="H20" s="1">
        <v>100.39</v>
      </c>
      <c r="I20" s="1">
        <v>1540</v>
      </c>
      <c r="J20" s="1">
        <v>0</v>
      </c>
      <c r="K20" s="1">
        <v>0</v>
      </c>
      <c r="L20" s="1">
        <v>0</v>
      </c>
      <c r="M20" s="1">
        <v>32.177900000000001</v>
      </c>
      <c r="N20" s="1">
        <v>9.9949999999999995E-4</v>
      </c>
      <c r="O20" s="1">
        <v>10</v>
      </c>
      <c r="P20" s="1">
        <v>80470</v>
      </c>
      <c r="Q20" s="1">
        <v>4.0930000000000003E-3</v>
      </c>
    </row>
    <row r="21" spans="2:17" x14ac:dyDescent="0.25">
      <c r="B21">
        <v>1</v>
      </c>
      <c r="C21">
        <v>21</v>
      </c>
      <c r="D21">
        <v>40</v>
      </c>
      <c r="E21">
        <v>1</v>
      </c>
      <c r="F21">
        <v>21</v>
      </c>
      <c r="G21" s="1">
        <v>1540</v>
      </c>
      <c r="H21" s="1">
        <v>92.587999999999994</v>
      </c>
      <c r="I21" s="1">
        <v>1447.4</v>
      </c>
      <c r="J21" s="1">
        <v>0</v>
      </c>
      <c r="K21" s="1">
        <v>0</v>
      </c>
      <c r="L21" s="1">
        <v>0</v>
      </c>
      <c r="M21" s="1">
        <v>32.074100000000001</v>
      </c>
      <c r="N21" s="1">
        <v>9.9949999999999995E-4</v>
      </c>
      <c r="O21" s="1">
        <v>10</v>
      </c>
      <c r="P21" s="1">
        <v>80470</v>
      </c>
      <c r="Q21" s="1">
        <v>3.7750000000000001E-3</v>
      </c>
    </row>
    <row r="22" spans="2:17" x14ac:dyDescent="0.25">
      <c r="B22">
        <v>1</v>
      </c>
      <c r="C22">
        <v>22</v>
      </c>
      <c r="D22">
        <v>40</v>
      </c>
      <c r="E22">
        <v>1</v>
      </c>
      <c r="F22">
        <v>22</v>
      </c>
      <c r="G22" s="1">
        <v>1447.4</v>
      </c>
      <c r="H22" s="1">
        <v>85.16</v>
      </c>
      <c r="I22" s="1">
        <v>1362.2</v>
      </c>
      <c r="J22" s="1">
        <v>0</v>
      </c>
      <c r="K22" s="1">
        <v>0</v>
      </c>
      <c r="L22" s="1">
        <v>0</v>
      </c>
      <c r="M22" s="1">
        <v>31.970400000000001</v>
      </c>
      <c r="N22" s="1">
        <v>9.9949999999999995E-4</v>
      </c>
      <c r="O22" s="1">
        <v>10</v>
      </c>
      <c r="P22" s="1">
        <v>80470</v>
      </c>
      <c r="Q22" s="1">
        <v>3.4719999999999998E-3</v>
      </c>
    </row>
    <row r="23" spans="2:17" x14ac:dyDescent="0.25">
      <c r="B23">
        <v>1</v>
      </c>
      <c r="C23">
        <v>23</v>
      </c>
      <c r="D23">
        <v>40</v>
      </c>
      <c r="E23">
        <v>1</v>
      </c>
      <c r="F23">
        <v>23</v>
      </c>
      <c r="G23" s="1">
        <v>1362.2</v>
      </c>
      <c r="H23" s="1">
        <v>78.02</v>
      </c>
      <c r="I23" s="1">
        <v>1284.2</v>
      </c>
      <c r="J23" s="1">
        <v>0</v>
      </c>
      <c r="K23" s="1">
        <v>0</v>
      </c>
      <c r="L23" s="1">
        <v>0</v>
      </c>
      <c r="M23" s="1">
        <v>31.866599999999998</v>
      </c>
      <c r="N23" s="1">
        <v>9.9949999999999995E-4</v>
      </c>
      <c r="O23" s="1">
        <v>10</v>
      </c>
      <c r="P23" s="1">
        <v>80470</v>
      </c>
      <c r="Q23" s="1">
        <v>3.1809999999999998E-3</v>
      </c>
    </row>
    <row r="24" spans="2:17" x14ac:dyDescent="0.25">
      <c r="B24">
        <v>1</v>
      </c>
      <c r="C24">
        <v>24</v>
      </c>
      <c r="D24">
        <v>40</v>
      </c>
      <c r="E24">
        <v>1</v>
      </c>
      <c r="F24">
        <v>24</v>
      </c>
      <c r="G24" s="1">
        <v>1284.2</v>
      </c>
      <c r="H24" s="1">
        <v>71.161000000000001</v>
      </c>
      <c r="I24" s="1">
        <v>1213.0999999999999</v>
      </c>
      <c r="J24" s="1">
        <v>0</v>
      </c>
      <c r="K24" s="1">
        <v>0</v>
      </c>
      <c r="L24" s="1">
        <v>0</v>
      </c>
      <c r="M24" s="1">
        <v>31.762899999999998</v>
      </c>
      <c r="N24" s="1">
        <v>9.9949999999999995E-4</v>
      </c>
      <c r="O24" s="1">
        <v>10</v>
      </c>
      <c r="P24" s="1">
        <v>80470</v>
      </c>
      <c r="Q24" s="1">
        <v>2.9009999999999999E-3</v>
      </c>
    </row>
    <row r="25" spans="2:17" x14ac:dyDescent="0.25">
      <c r="B25">
        <v>1</v>
      </c>
      <c r="C25">
        <v>25</v>
      </c>
      <c r="D25">
        <v>40</v>
      </c>
      <c r="E25">
        <v>1</v>
      </c>
      <c r="F25">
        <v>25</v>
      </c>
      <c r="G25" s="1">
        <v>1213.0999999999999</v>
      </c>
      <c r="H25" s="1">
        <v>64.551000000000002</v>
      </c>
      <c r="I25" s="1">
        <v>1148.5</v>
      </c>
      <c r="J25" s="1">
        <v>0</v>
      </c>
      <c r="K25" s="1">
        <v>0</v>
      </c>
      <c r="L25" s="1">
        <v>0</v>
      </c>
      <c r="M25" s="1">
        <v>31.659099999999999</v>
      </c>
      <c r="N25" s="1">
        <v>9.9949999999999995E-4</v>
      </c>
      <c r="O25" s="1">
        <v>10</v>
      </c>
      <c r="P25" s="1">
        <v>80470</v>
      </c>
      <c r="Q25" s="1">
        <v>2.6319999999999998E-3</v>
      </c>
    </row>
    <row r="26" spans="2:17" x14ac:dyDescent="0.25">
      <c r="B26">
        <v>1</v>
      </c>
      <c r="C26">
        <v>26</v>
      </c>
      <c r="D26">
        <v>40</v>
      </c>
      <c r="E26">
        <v>1</v>
      </c>
      <c r="F26">
        <v>26</v>
      </c>
      <c r="G26" s="1">
        <v>1148.5</v>
      </c>
      <c r="H26" s="1">
        <v>58.164000000000001</v>
      </c>
      <c r="I26" s="1">
        <v>1090.3</v>
      </c>
      <c r="J26" s="1">
        <v>0</v>
      </c>
      <c r="K26" s="1">
        <v>0</v>
      </c>
      <c r="L26" s="1">
        <v>0</v>
      </c>
      <c r="M26" s="1">
        <v>31.555399999999999</v>
      </c>
      <c r="N26" s="1">
        <v>9.9949999999999995E-4</v>
      </c>
      <c r="O26" s="1">
        <v>10</v>
      </c>
      <c r="P26" s="1">
        <v>80470</v>
      </c>
      <c r="Q26" s="1">
        <v>2.3709999999999998E-3</v>
      </c>
    </row>
    <row r="27" spans="2:17" x14ac:dyDescent="0.25">
      <c r="B27">
        <v>1</v>
      </c>
      <c r="C27">
        <v>27</v>
      </c>
      <c r="D27">
        <v>40</v>
      </c>
      <c r="E27">
        <v>1</v>
      </c>
      <c r="F27">
        <v>27</v>
      </c>
      <c r="G27" s="1">
        <v>1090.3</v>
      </c>
      <c r="H27" s="1">
        <v>51.976999999999997</v>
      </c>
      <c r="I27" s="1">
        <v>1038.4000000000001</v>
      </c>
      <c r="J27" s="1">
        <v>0</v>
      </c>
      <c r="K27" s="1">
        <v>0</v>
      </c>
      <c r="L27" s="1">
        <v>0</v>
      </c>
      <c r="M27" s="1">
        <v>31.451599999999999</v>
      </c>
      <c r="N27" s="1">
        <v>9.9949999999999995E-4</v>
      </c>
      <c r="O27" s="1">
        <v>10</v>
      </c>
      <c r="P27" s="1">
        <v>80470</v>
      </c>
      <c r="Q27" s="1">
        <v>2.1189999999999998E-3</v>
      </c>
    </row>
    <row r="28" spans="2:17" x14ac:dyDescent="0.25">
      <c r="B28">
        <v>1</v>
      </c>
      <c r="C28">
        <v>28</v>
      </c>
      <c r="D28">
        <v>40</v>
      </c>
      <c r="E28">
        <v>1</v>
      </c>
      <c r="F28">
        <v>28</v>
      </c>
      <c r="G28" s="1">
        <v>1038.4000000000001</v>
      </c>
      <c r="H28" s="1">
        <v>45.966999999999999</v>
      </c>
      <c r="I28" s="1">
        <v>992.4</v>
      </c>
      <c r="J28" s="1">
        <v>0</v>
      </c>
      <c r="K28" s="1">
        <v>0</v>
      </c>
      <c r="L28" s="1">
        <v>0</v>
      </c>
      <c r="M28" s="1">
        <v>31.347899999999999</v>
      </c>
      <c r="N28" s="1">
        <v>9.9949999999999995E-4</v>
      </c>
      <c r="O28" s="1">
        <v>10</v>
      </c>
      <c r="P28" s="1">
        <v>80470</v>
      </c>
      <c r="Q28" s="1">
        <v>1.874E-3</v>
      </c>
    </row>
    <row r="29" spans="2:17" x14ac:dyDescent="0.25">
      <c r="B29">
        <v>1</v>
      </c>
      <c r="C29">
        <v>29</v>
      </c>
      <c r="D29">
        <v>40</v>
      </c>
      <c r="E29">
        <v>1</v>
      </c>
      <c r="F29">
        <v>29</v>
      </c>
      <c r="G29" s="1">
        <v>992.4</v>
      </c>
      <c r="H29" s="1">
        <v>40.133000000000003</v>
      </c>
      <c r="I29" s="1">
        <v>952.27</v>
      </c>
      <c r="J29" s="1">
        <v>0</v>
      </c>
      <c r="K29" s="1">
        <v>0</v>
      </c>
      <c r="L29" s="1">
        <v>0</v>
      </c>
      <c r="M29" s="1">
        <v>31.2441</v>
      </c>
      <c r="N29" s="1">
        <v>9.9949999999999995E-4</v>
      </c>
      <c r="O29" s="1">
        <v>10</v>
      </c>
      <c r="P29" s="1">
        <v>80470</v>
      </c>
      <c r="Q29" s="1">
        <v>1.6360000000000001E-3</v>
      </c>
    </row>
    <row r="30" spans="2:17" x14ac:dyDescent="0.25">
      <c r="B30">
        <v>1</v>
      </c>
      <c r="C30">
        <v>30</v>
      </c>
      <c r="D30">
        <v>40</v>
      </c>
      <c r="E30">
        <v>1</v>
      </c>
      <c r="F30">
        <v>30</v>
      </c>
      <c r="G30" s="1">
        <v>952.27</v>
      </c>
      <c r="H30" s="1">
        <v>34.427999999999997</v>
      </c>
      <c r="I30" s="1">
        <v>917.84</v>
      </c>
      <c r="J30" s="1">
        <v>0</v>
      </c>
      <c r="K30" s="1">
        <v>0</v>
      </c>
      <c r="L30" s="1">
        <v>0</v>
      </c>
      <c r="M30" s="1">
        <v>31.1404</v>
      </c>
      <c r="N30" s="1">
        <v>9.9949999999999995E-4</v>
      </c>
      <c r="O30" s="1">
        <v>10</v>
      </c>
      <c r="P30" s="1">
        <v>80470</v>
      </c>
      <c r="Q30" s="1">
        <v>1.4040000000000001E-3</v>
      </c>
    </row>
    <row r="31" spans="2:17" x14ac:dyDescent="0.25">
      <c r="B31">
        <v>1</v>
      </c>
      <c r="C31">
        <v>31</v>
      </c>
      <c r="D31">
        <v>40</v>
      </c>
      <c r="E31">
        <v>1</v>
      </c>
      <c r="F31">
        <v>31</v>
      </c>
      <c r="G31" s="1">
        <v>917.84</v>
      </c>
      <c r="H31" s="1">
        <v>28.855</v>
      </c>
      <c r="I31" s="1">
        <v>888.99</v>
      </c>
      <c r="J31" s="1">
        <v>0</v>
      </c>
      <c r="K31" s="1">
        <v>0</v>
      </c>
      <c r="L31" s="1">
        <v>0</v>
      </c>
      <c r="M31" s="1">
        <v>31.0366</v>
      </c>
      <c r="N31" s="1">
        <v>9.9949999999999995E-4</v>
      </c>
      <c r="O31" s="1">
        <v>10</v>
      </c>
      <c r="P31" s="1">
        <v>80470</v>
      </c>
      <c r="Q31" s="1">
        <v>1.176E-3</v>
      </c>
    </row>
    <row r="32" spans="2:17" x14ac:dyDescent="0.25">
      <c r="B32">
        <v>1</v>
      </c>
      <c r="C32">
        <v>32</v>
      </c>
      <c r="D32">
        <v>40</v>
      </c>
      <c r="E32">
        <v>1</v>
      </c>
      <c r="F32">
        <v>32</v>
      </c>
      <c r="G32" s="1">
        <v>888.99</v>
      </c>
      <c r="H32" s="1">
        <v>23.395</v>
      </c>
      <c r="I32" s="1">
        <v>865.59</v>
      </c>
      <c r="J32" s="1">
        <v>0</v>
      </c>
      <c r="K32" s="1">
        <v>0</v>
      </c>
      <c r="L32" s="1">
        <v>0</v>
      </c>
      <c r="M32" s="1">
        <v>30.9329</v>
      </c>
      <c r="N32" s="1">
        <v>9.9949999999999995E-4</v>
      </c>
      <c r="O32" s="1">
        <v>10</v>
      </c>
      <c r="P32" s="1">
        <v>80470</v>
      </c>
      <c r="Q32" s="1">
        <v>9.5390000000000004E-4</v>
      </c>
    </row>
    <row r="33" spans="2:17" x14ac:dyDescent="0.25">
      <c r="B33">
        <v>1</v>
      </c>
      <c r="C33">
        <v>33</v>
      </c>
      <c r="D33">
        <v>40</v>
      </c>
      <c r="E33">
        <v>1</v>
      </c>
      <c r="F33">
        <v>33</v>
      </c>
      <c r="G33" s="1">
        <v>865.59</v>
      </c>
      <c r="H33" s="1">
        <v>18.033999999999999</v>
      </c>
      <c r="I33" s="1">
        <v>847.56</v>
      </c>
      <c r="J33" s="1">
        <v>0</v>
      </c>
      <c r="K33" s="1">
        <v>0</v>
      </c>
      <c r="L33" s="1">
        <v>0</v>
      </c>
      <c r="M33" s="1">
        <v>30.8291</v>
      </c>
      <c r="N33" s="1">
        <v>9.9949999999999995E-4</v>
      </c>
      <c r="O33" s="1">
        <v>10</v>
      </c>
      <c r="P33" s="1">
        <v>80470</v>
      </c>
      <c r="Q33" s="1">
        <v>7.3530000000000004E-4</v>
      </c>
    </row>
    <row r="34" spans="2:17" x14ac:dyDescent="0.25">
      <c r="B34">
        <v>1</v>
      </c>
      <c r="C34">
        <v>34</v>
      </c>
      <c r="D34">
        <v>40</v>
      </c>
      <c r="E34">
        <v>1</v>
      </c>
      <c r="F34">
        <v>34</v>
      </c>
      <c r="G34" s="1">
        <v>847.56</v>
      </c>
      <c r="H34" s="1">
        <v>12.757</v>
      </c>
      <c r="I34" s="1">
        <v>834.8</v>
      </c>
      <c r="J34" s="1">
        <v>0</v>
      </c>
      <c r="K34" s="1">
        <v>0</v>
      </c>
      <c r="L34" s="1">
        <v>0</v>
      </c>
      <c r="M34" s="1">
        <v>30.7254</v>
      </c>
      <c r="N34" s="1">
        <v>9.9949999999999995E-4</v>
      </c>
      <c r="O34" s="1">
        <v>10</v>
      </c>
      <c r="P34" s="1">
        <v>80470</v>
      </c>
      <c r="Q34" s="1">
        <v>5.2010000000000001E-4</v>
      </c>
    </row>
    <row r="35" spans="2:17" x14ac:dyDescent="0.25">
      <c r="B35">
        <v>1</v>
      </c>
      <c r="C35">
        <v>35</v>
      </c>
      <c r="D35">
        <v>40</v>
      </c>
      <c r="E35">
        <v>1</v>
      </c>
      <c r="F35">
        <v>35</v>
      </c>
      <c r="G35" s="1">
        <v>834.8</v>
      </c>
      <c r="H35" s="1">
        <v>7.5491999999999999</v>
      </c>
      <c r="I35" s="1">
        <v>827.25</v>
      </c>
      <c r="J35" s="1">
        <v>0</v>
      </c>
      <c r="K35" s="1">
        <v>0</v>
      </c>
      <c r="L35" s="1">
        <v>0</v>
      </c>
      <c r="M35" s="1">
        <v>30.621600000000001</v>
      </c>
      <c r="N35" s="1">
        <v>9.9949999999999995E-4</v>
      </c>
      <c r="O35" s="1">
        <v>10</v>
      </c>
      <c r="P35" s="1">
        <v>80470</v>
      </c>
      <c r="Q35" s="1">
        <v>3.078E-4</v>
      </c>
    </row>
    <row r="36" spans="2:17" x14ac:dyDescent="0.25">
      <c r="B36">
        <v>1</v>
      </c>
      <c r="C36">
        <v>36</v>
      </c>
      <c r="D36">
        <v>40</v>
      </c>
      <c r="E36">
        <v>1</v>
      </c>
      <c r="F36">
        <v>36</v>
      </c>
      <c r="G36" s="1">
        <v>827.25</v>
      </c>
      <c r="H36" s="1">
        <v>2.4165999999999999</v>
      </c>
      <c r="I36" s="1">
        <v>824.83</v>
      </c>
      <c r="J36" s="1">
        <v>0</v>
      </c>
      <c r="K36" s="1">
        <v>0</v>
      </c>
      <c r="L36" s="1">
        <v>0</v>
      </c>
      <c r="M36" s="1">
        <v>30.517900000000001</v>
      </c>
      <c r="N36" s="1">
        <v>9.9949999999999995E-4</v>
      </c>
      <c r="O36" s="1">
        <v>10</v>
      </c>
      <c r="P36" s="1">
        <v>80470</v>
      </c>
      <c r="Q36" s="1">
        <v>9.8529999999999993E-5</v>
      </c>
    </row>
    <row r="37" spans="2:17" x14ac:dyDescent="0.25">
      <c r="B37">
        <v>1</v>
      </c>
      <c r="C37">
        <v>37</v>
      </c>
      <c r="D37">
        <v>40</v>
      </c>
      <c r="E37">
        <v>1</v>
      </c>
      <c r="F37">
        <v>37</v>
      </c>
      <c r="G37" s="1">
        <v>824.83</v>
      </c>
      <c r="H37" s="1">
        <v>-2.6829000000000001</v>
      </c>
      <c r="I37" s="1">
        <v>827.52</v>
      </c>
      <c r="J37" s="1">
        <v>0</v>
      </c>
      <c r="K37" s="1">
        <v>0</v>
      </c>
      <c r="L37" s="1">
        <v>0</v>
      </c>
      <c r="M37" s="1">
        <v>30.414100000000001</v>
      </c>
      <c r="N37" s="1">
        <v>9.9949999999999995E-4</v>
      </c>
      <c r="O37" s="1">
        <v>10</v>
      </c>
      <c r="P37" s="1">
        <v>80470</v>
      </c>
      <c r="Q37" s="1">
        <v>-1.094E-4</v>
      </c>
    </row>
    <row r="38" spans="2:17" x14ac:dyDescent="0.25">
      <c r="B38">
        <v>1</v>
      </c>
      <c r="C38">
        <v>38</v>
      </c>
      <c r="D38">
        <v>40</v>
      </c>
      <c r="E38">
        <v>1</v>
      </c>
      <c r="F38">
        <v>38</v>
      </c>
      <c r="G38" s="1">
        <v>827.52</v>
      </c>
      <c r="H38" s="1">
        <v>-7.7415000000000003</v>
      </c>
      <c r="I38" s="1">
        <v>835.26</v>
      </c>
      <c r="J38" s="1">
        <v>0</v>
      </c>
      <c r="K38" s="1">
        <v>0</v>
      </c>
      <c r="L38" s="1">
        <v>0</v>
      </c>
      <c r="M38" s="1">
        <v>30.310400000000001</v>
      </c>
      <c r="N38" s="1">
        <v>9.9949999999999995E-4</v>
      </c>
      <c r="O38" s="1">
        <v>10</v>
      </c>
      <c r="P38" s="1">
        <v>80470</v>
      </c>
      <c r="Q38" s="1">
        <v>-3.1559999999999997E-4</v>
      </c>
    </row>
    <row r="39" spans="2:17" x14ac:dyDescent="0.25">
      <c r="B39">
        <v>1</v>
      </c>
      <c r="C39">
        <v>39</v>
      </c>
      <c r="D39">
        <v>40</v>
      </c>
      <c r="E39">
        <v>1</v>
      </c>
      <c r="F39">
        <v>39</v>
      </c>
      <c r="G39" s="1">
        <v>835.26</v>
      </c>
      <c r="H39" s="1">
        <v>-12.773999999999999</v>
      </c>
      <c r="I39" s="1">
        <v>848.03</v>
      </c>
      <c r="J39" s="1">
        <v>0</v>
      </c>
      <c r="K39" s="1">
        <v>0</v>
      </c>
      <c r="L39" s="1">
        <v>0</v>
      </c>
      <c r="M39" s="1">
        <v>30.206600000000002</v>
      </c>
      <c r="N39" s="1">
        <v>9.9949999999999995E-4</v>
      </c>
      <c r="O39" s="1">
        <v>10</v>
      </c>
      <c r="P39" s="1">
        <v>80470</v>
      </c>
      <c r="Q39" s="1">
        <v>-5.2079999999999997E-4</v>
      </c>
    </row>
    <row r="40" spans="2:17" x14ac:dyDescent="0.25">
      <c r="B40">
        <v>1</v>
      </c>
      <c r="C40">
        <v>40</v>
      </c>
      <c r="D40">
        <v>40</v>
      </c>
      <c r="E40">
        <v>1</v>
      </c>
      <c r="F40">
        <v>40</v>
      </c>
      <c r="G40" s="1">
        <v>848.03</v>
      </c>
      <c r="H40" s="1">
        <v>-17.792999999999999</v>
      </c>
      <c r="I40" s="1">
        <v>865.83</v>
      </c>
      <c r="J40" s="1">
        <v>0</v>
      </c>
      <c r="K40" s="1">
        <v>0</v>
      </c>
      <c r="L40" s="1">
        <v>0</v>
      </c>
      <c r="M40" s="1">
        <v>30.102900000000002</v>
      </c>
      <c r="N40" s="1">
        <v>9.9949999999999995E-4</v>
      </c>
      <c r="O40" s="1">
        <v>10</v>
      </c>
      <c r="P40" s="1">
        <v>80470</v>
      </c>
      <c r="Q40" s="1">
        <v>-7.2550000000000002E-4</v>
      </c>
    </row>
    <row r="41" spans="2:17" x14ac:dyDescent="0.25">
      <c r="B41">
        <v>1</v>
      </c>
      <c r="C41">
        <v>41</v>
      </c>
      <c r="D41">
        <v>40</v>
      </c>
      <c r="E41">
        <v>1</v>
      </c>
      <c r="F41">
        <v>41</v>
      </c>
      <c r="G41" s="1">
        <v>865.83</v>
      </c>
      <c r="H41" s="1">
        <v>-22.808</v>
      </c>
      <c r="I41" s="1">
        <v>888.63</v>
      </c>
      <c r="J41" s="1">
        <v>0</v>
      </c>
      <c r="K41" s="1">
        <v>0</v>
      </c>
      <c r="L41" s="1">
        <v>0</v>
      </c>
      <c r="M41" s="1">
        <v>29.999099999999999</v>
      </c>
      <c r="N41" s="1">
        <v>9.9949999999999995E-4</v>
      </c>
      <c r="O41" s="1">
        <v>10</v>
      </c>
      <c r="P41" s="1">
        <v>80470</v>
      </c>
      <c r="Q41" s="1">
        <v>-9.299E-4</v>
      </c>
    </row>
    <row r="42" spans="2:17" x14ac:dyDescent="0.25">
      <c r="B42">
        <v>1</v>
      </c>
      <c r="C42">
        <v>42</v>
      </c>
      <c r="D42">
        <v>40</v>
      </c>
      <c r="E42">
        <v>1</v>
      </c>
      <c r="F42">
        <v>42</v>
      </c>
      <c r="G42" s="1">
        <v>888.63</v>
      </c>
      <c r="H42" s="1">
        <v>-27.83</v>
      </c>
      <c r="I42" s="1">
        <v>916.46</v>
      </c>
      <c r="J42" s="1">
        <v>0</v>
      </c>
      <c r="K42" s="1">
        <v>0</v>
      </c>
      <c r="L42" s="1">
        <v>0</v>
      </c>
      <c r="M42" s="1">
        <v>29.895399999999999</v>
      </c>
      <c r="N42" s="1">
        <v>9.9949999999999995E-4</v>
      </c>
      <c r="O42" s="1">
        <v>10</v>
      </c>
      <c r="P42" s="1">
        <v>80470</v>
      </c>
      <c r="Q42" s="1">
        <v>-1.1349999999999999E-3</v>
      </c>
    </row>
    <row r="43" spans="2:17" x14ac:dyDescent="0.25">
      <c r="B43">
        <v>1</v>
      </c>
      <c r="C43">
        <v>43</v>
      </c>
      <c r="D43">
        <v>40</v>
      </c>
      <c r="E43">
        <v>1</v>
      </c>
      <c r="F43">
        <v>43</v>
      </c>
      <c r="G43" s="1">
        <v>916.46</v>
      </c>
      <c r="H43" s="1">
        <v>-32.872</v>
      </c>
      <c r="I43" s="1">
        <v>949.34</v>
      </c>
      <c r="J43" s="1">
        <v>0</v>
      </c>
      <c r="K43" s="1">
        <v>0</v>
      </c>
      <c r="L43" s="1">
        <v>0</v>
      </c>
      <c r="M43" s="1">
        <v>29.791599999999999</v>
      </c>
      <c r="N43" s="1">
        <v>9.9949999999999995E-4</v>
      </c>
      <c r="O43" s="1">
        <v>10</v>
      </c>
      <c r="P43" s="1">
        <v>80470</v>
      </c>
      <c r="Q43" s="1">
        <v>-1.34E-3</v>
      </c>
    </row>
    <row r="44" spans="2:17" x14ac:dyDescent="0.25">
      <c r="B44">
        <v>1</v>
      </c>
      <c r="C44">
        <v>44</v>
      </c>
      <c r="D44">
        <v>40</v>
      </c>
      <c r="E44">
        <v>1</v>
      </c>
      <c r="F44">
        <v>44</v>
      </c>
      <c r="G44" s="1">
        <v>949.34</v>
      </c>
      <c r="H44" s="1">
        <v>-37.947000000000003</v>
      </c>
      <c r="I44" s="1">
        <v>987.28</v>
      </c>
      <c r="J44" s="1">
        <v>0</v>
      </c>
      <c r="K44" s="1">
        <v>0</v>
      </c>
      <c r="L44" s="1">
        <v>0</v>
      </c>
      <c r="M44" s="1">
        <v>29.687899999999999</v>
      </c>
      <c r="N44" s="1">
        <v>9.9949999999999995E-4</v>
      </c>
      <c r="O44" s="1">
        <v>10</v>
      </c>
      <c r="P44" s="1">
        <v>80470</v>
      </c>
      <c r="Q44" s="1">
        <v>-1.547E-3</v>
      </c>
    </row>
    <row r="45" spans="2:17" x14ac:dyDescent="0.25">
      <c r="B45">
        <v>1</v>
      </c>
      <c r="C45">
        <v>45</v>
      </c>
      <c r="D45">
        <v>40</v>
      </c>
      <c r="E45">
        <v>1</v>
      </c>
      <c r="F45">
        <v>45</v>
      </c>
      <c r="G45" s="1">
        <v>987.28</v>
      </c>
      <c r="H45" s="1">
        <v>-43.043999999999997</v>
      </c>
      <c r="I45" s="1">
        <v>1030.3</v>
      </c>
      <c r="J45" s="1">
        <v>0</v>
      </c>
      <c r="K45" s="1">
        <v>0</v>
      </c>
      <c r="L45" s="1">
        <v>0</v>
      </c>
      <c r="M45" s="1">
        <v>29.584099999999999</v>
      </c>
      <c r="N45" s="1">
        <v>9.9949999999999995E-4</v>
      </c>
      <c r="O45" s="1">
        <v>10</v>
      </c>
      <c r="P45" s="1">
        <v>80470</v>
      </c>
      <c r="Q45" s="1">
        <v>-1.755E-3</v>
      </c>
    </row>
    <row r="46" spans="2:17" x14ac:dyDescent="0.25">
      <c r="B46">
        <v>1</v>
      </c>
      <c r="C46">
        <v>46</v>
      </c>
      <c r="D46">
        <v>40</v>
      </c>
      <c r="E46">
        <v>1</v>
      </c>
      <c r="F46">
        <v>46</v>
      </c>
      <c r="G46" s="1">
        <v>1030.3</v>
      </c>
      <c r="H46" s="1">
        <v>-48.228000000000002</v>
      </c>
      <c r="I46" s="1">
        <v>1078.5999999999999</v>
      </c>
      <c r="J46" s="1">
        <v>0</v>
      </c>
      <c r="K46" s="1">
        <v>0</v>
      </c>
      <c r="L46" s="1">
        <v>0</v>
      </c>
      <c r="M46" s="1">
        <v>29.480399999999999</v>
      </c>
      <c r="N46" s="1">
        <v>9.9949999999999995E-4</v>
      </c>
      <c r="O46" s="1">
        <v>10</v>
      </c>
      <c r="P46" s="1">
        <v>80470</v>
      </c>
      <c r="Q46" s="1">
        <v>-1.9659999999999999E-3</v>
      </c>
    </row>
    <row r="47" spans="2:17" x14ac:dyDescent="0.25">
      <c r="B47">
        <v>1</v>
      </c>
      <c r="C47">
        <v>47</v>
      </c>
      <c r="D47">
        <v>40</v>
      </c>
      <c r="E47">
        <v>1</v>
      </c>
      <c r="F47">
        <v>47</v>
      </c>
      <c r="G47" s="1">
        <v>1078.5999999999999</v>
      </c>
      <c r="H47" s="1">
        <v>-53.442999999999998</v>
      </c>
      <c r="I47" s="1">
        <v>1132</v>
      </c>
      <c r="J47" s="1">
        <v>0</v>
      </c>
      <c r="K47" s="1">
        <v>0</v>
      </c>
      <c r="L47" s="1">
        <v>0</v>
      </c>
      <c r="M47" s="1">
        <v>29.3766</v>
      </c>
      <c r="N47" s="1">
        <v>9.9949999999999995E-4</v>
      </c>
      <c r="O47" s="1">
        <v>10</v>
      </c>
      <c r="P47" s="1">
        <v>80470</v>
      </c>
      <c r="Q47" s="1">
        <v>-2.1789999999999999E-3</v>
      </c>
    </row>
    <row r="48" spans="2:17" x14ac:dyDescent="0.25">
      <c r="B48">
        <v>1</v>
      </c>
      <c r="C48">
        <v>48</v>
      </c>
      <c r="D48">
        <v>40</v>
      </c>
      <c r="E48">
        <v>1</v>
      </c>
      <c r="F48">
        <v>48</v>
      </c>
      <c r="G48" s="1">
        <v>1132</v>
      </c>
      <c r="H48" s="1">
        <v>-58.753</v>
      </c>
      <c r="I48" s="1">
        <v>1190.8</v>
      </c>
      <c r="J48" s="1">
        <v>0</v>
      </c>
      <c r="K48" s="1">
        <v>0</v>
      </c>
      <c r="L48" s="1">
        <v>0</v>
      </c>
      <c r="M48" s="1">
        <v>29.2729</v>
      </c>
      <c r="N48" s="1">
        <v>9.9949999999999995E-4</v>
      </c>
      <c r="O48" s="1">
        <v>10</v>
      </c>
      <c r="P48" s="1">
        <v>80470</v>
      </c>
      <c r="Q48" s="1">
        <v>-2.3960000000000001E-3</v>
      </c>
    </row>
    <row r="49" spans="2:17" x14ac:dyDescent="0.25">
      <c r="B49">
        <v>1</v>
      </c>
      <c r="C49">
        <v>49</v>
      </c>
      <c r="D49">
        <v>40</v>
      </c>
      <c r="E49">
        <v>1</v>
      </c>
      <c r="F49">
        <v>49</v>
      </c>
      <c r="G49" s="1">
        <v>1190.8</v>
      </c>
      <c r="H49" s="1">
        <v>-64.150000000000006</v>
      </c>
      <c r="I49" s="1">
        <v>1254.9000000000001</v>
      </c>
      <c r="J49" s="1">
        <v>0</v>
      </c>
      <c r="K49" s="1">
        <v>0</v>
      </c>
      <c r="L49" s="1">
        <v>0</v>
      </c>
      <c r="M49" s="1">
        <v>29.1691</v>
      </c>
      <c r="N49" s="1">
        <v>9.9949999999999995E-4</v>
      </c>
      <c r="O49" s="1">
        <v>10</v>
      </c>
      <c r="P49" s="1">
        <v>80470</v>
      </c>
      <c r="Q49" s="1">
        <v>-2.6159999999999998E-3</v>
      </c>
    </row>
    <row r="50" spans="2:17" x14ac:dyDescent="0.25">
      <c r="B50">
        <v>1</v>
      </c>
      <c r="C50">
        <v>50</v>
      </c>
      <c r="D50">
        <v>40</v>
      </c>
      <c r="E50">
        <v>1</v>
      </c>
      <c r="F50">
        <v>50</v>
      </c>
      <c r="G50" s="1">
        <v>1254.9000000000001</v>
      </c>
      <c r="H50" s="1">
        <v>-69.650000000000006</v>
      </c>
      <c r="I50" s="1">
        <v>1324.6</v>
      </c>
      <c r="J50" s="1">
        <v>0</v>
      </c>
      <c r="K50" s="1">
        <v>0</v>
      </c>
      <c r="L50" s="1">
        <v>0</v>
      </c>
      <c r="M50" s="1">
        <v>29.0654</v>
      </c>
      <c r="N50" s="1">
        <v>9.9949999999999995E-4</v>
      </c>
      <c r="O50" s="1">
        <v>10</v>
      </c>
      <c r="P50" s="1">
        <v>80470</v>
      </c>
      <c r="Q50" s="1">
        <v>-2.8400000000000001E-3</v>
      </c>
    </row>
    <row r="51" spans="2:17" x14ac:dyDescent="0.25">
      <c r="B51">
        <v>1</v>
      </c>
      <c r="C51">
        <v>51</v>
      </c>
      <c r="D51">
        <v>40</v>
      </c>
      <c r="E51">
        <v>1</v>
      </c>
      <c r="F51">
        <v>51</v>
      </c>
      <c r="G51" s="1">
        <v>1324.6</v>
      </c>
      <c r="H51" s="1">
        <v>-75.266999999999996</v>
      </c>
      <c r="I51" s="1">
        <v>1399.8</v>
      </c>
      <c r="J51" s="1">
        <v>0</v>
      </c>
      <c r="K51" s="1">
        <v>0</v>
      </c>
      <c r="L51" s="1">
        <v>0</v>
      </c>
      <c r="M51" s="1">
        <v>28.961600000000001</v>
      </c>
      <c r="N51" s="1">
        <v>9.9949999999999995E-4</v>
      </c>
      <c r="O51" s="1">
        <v>10</v>
      </c>
      <c r="P51" s="1">
        <v>80470</v>
      </c>
      <c r="Q51" s="1">
        <v>-3.0690000000000001E-3</v>
      </c>
    </row>
    <row r="52" spans="2:17" x14ac:dyDescent="0.25">
      <c r="B52">
        <v>1</v>
      </c>
      <c r="C52">
        <v>52</v>
      </c>
      <c r="D52">
        <v>40</v>
      </c>
      <c r="E52">
        <v>1</v>
      </c>
      <c r="F52">
        <v>52</v>
      </c>
      <c r="G52" s="1">
        <v>1399.8</v>
      </c>
      <c r="H52" s="1">
        <v>-81.019000000000005</v>
      </c>
      <c r="I52" s="1">
        <v>1480.8</v>
      </c>
      <c r="J52" s="1">
        <v>0</v>
      </c>
      <c r="K52" s="1">
        <v>0</v>
      </c>
      <c r="L52" s="1">
        <v>0</v>
      </c>
      <c r="M52" s="1">
        <v>28.857900000000001</v>
      </c>
      <c r="N52" s="1">
        <v>9.9949999999999995E-4</v>
      </c>
      <c r="O52" s="1">
        <v>10</v>
      </c>
      <c r="P52" s="1">
        <v>80470</v>
      </c>
      <c r="Q52" s="1">
        <v>-3.3029999999999999E-3</v>
      </c>
    </row>
    <row r="53" spans="2:17" x14ac:dyDescent="0.25">
      <c r="B53">
        <v>1</v>
      </c>
      <c r="C53">
        <v>53</v>
      </c>
      <c r="D53">
        <v>40</v>
      </c>
      <c r="E53">
        <v>1</v>
      </c>
      <c r="F53">
        <v>53</v>
      </c>
      <c r="G53" s="1">
        <v>1480.8</v>
      </c>
      <c r="H53" s="1">
        <v>-86.923000000000002</v>
      </c>
      <c r="I53" s="1">
        <v>1567.8</v>
      </c>
      <c r="J53" s="1">
        <v>0</v>
      </c>
      <c r="K53" s="1">
        <v>0</v>
      </c>
      <c r="L53" s="1">
        <v>0</v>
      </c>
      <c r="M53" s="1">
        <v>28.754100000000001</v>
      </c>
      <c r="N53" s="1">
        <v>9.9949999999999995E-4</v>
      </c>
      <c r="O53" s="1">
        <v>10</v>
      </c>
      <c r="P53" s="1">
        <v>80470</v>
      </c>
      <c r="Q53" s="1">
        <v>-3.5439999999999998E-3</v>
      </c>
    </row>
    <row r="54" spans="2:17" x14ac:dyDescent="0.25">
      <c r="B54">
        <v>1</v>
      </c>
      <c r="C54">
        <v>54</v>
      </c>
      <c r="D54">
        <v>40</v>
      </c>
      <c r="E54">
        <v>1</v>
      </c>
      <c r="F54">
        <v>54</v>
      </c>
      <c r="G54" s="1">
        <v>1567.8</v>
      </c>
      <c r="H54" s="1">
        <v>-92.974999999999994</v>
      </c>
      <c r="I54" s="1">
        <v>1660.7</v>
      </c>
      <c r="J54" s="1">
        <v>0</v>
      </c>
      <c r="K54" s="1">
        <v>0</v>
      </c>
      <c r="L54" s="1">
        <v>0</v>
      </c>
      <c r="M54" s="1">
        <v>28.650400000000001</v>
      </c>
      <c r="N54" s="1">
        <v>9.9949999999999995E-4</v>
      </c>
      <c r="O54" s="1">
        <v>10</v>
      </c>
      <c r="P54" s="1">
        <v>80470</v>
      </c>
      <c r="Q54" s="1">
        <v>-3.7910000000000001E-3</v>
      </c>
    </row>
    <row r="55" spans="2:17" x14ac:dyDescent="0.25">
      <c r="B55">
        <v>1</v>
      </c>
      <c r="C55">
        <v>55</v>
      </c>
      <c r="D55">
        <v>40</v>
      </c>
      <c r="E55">
        <v>1</v>
      </c>
      <c r="F55">
        <v>55</v>
      </c>
      <c r="G55" s="1">
        <v>1660.7</v>
      </c>
      <c r="H55" s="1">
        <v>-99.248000000000005</v>
      </c>
      <c r="I55" s="1">
        <v>1760</v>
      </c>
      <c r="J55" s="1">
        <v>0</v>
      </c>
      <c r="K55" s="1">
        <v>0</v>
      </c>
      <c r="L55" s="1">
        <v>0</v>
      </c>
      <c r="M55" s="1">
        <v>28.546600000000002</v>
      </c>
      <c r="N55" s="1">
        <v>9.9949999999999995E-4</v>
      </c>
      <c r="O55" s="1">
        <v>10</v>
      </c>
      <c r="P55" s="1">
        <v>80470</v>
      </c>
      <c r="Q55" s="1">
        <v>-4.0470000000000002E-3</v>
      </c>
    </row>
    <row r="56" spans="2:17" x14ac:dyDescent="0.25">
      <c r="B56">
        <v>1</v>
      </c>
      <c r="C56">
        <v>56</v>
      </c>
      <c r="D56">
        <v>40</v>
      </c>
      <c r="E56">
        <v>1</v>
      </c>
      <c r="F56">
        <v>56</v>
      </c>
      <c r="G56" s="1">
        <v>1760</v>
      </c>
      <c r="H56" s="1">
        <v>-105.69</v>
      </c>
      <c r="I56" s="1">
        <v>1865.7</v>
      </c>
      <c r="J56" s="1">
        <v>0</v>
      </c>
      <c r="K56" s="1">
        <v>0</v>
      </c>
      <c r="L56" s="1">
        <v>0</v>
      </c>
      <c r="M56" s="1">
        <v>28.442900000000002</v>
      </c>
      <c r="N56" s="1">
        <v>9.9949999999999995E-4</v>
      </c>
      <c r="O56" s="1">
        <v>10</v>
      </c>
      <c r="P56" s="1">
        <v>80470</v>
      </c>
      <c r="Q56" s="1">
        <v>-4.3090000000000003E-3</v>
      </c>
    </row>
    <row r="57" spans="2:17" x14ac:dyDescent="0.25">
      <c r="B57">
        <v>1</v>
      </c>
      <c r="C57">
        <v>57</v>
      </c>
      <c r="D57">
        <v>40</v>
      </c>
      <c r="E57">
        <v>1</v>
      </c>
      <c r="F57">
        <v>57</v>
      </c>
      <c r="G57" s="1">
        <v>1865.7</v>
      </c>
      <c r="H57" s="1">
        <v>-112.39</v>
      </c>
      <c r="I57" s="1">
        <v>1978.1</v>
      </c>
      <c r="J57" s="1">
        <v>0</v>
      </c>
      <c r="K57" s="1">
        <v>0</v>
      </c>
      <c r="L57" s="1">
        <v>0</v>
      </c>
      <c r="M57" s="1">
        <v>28.339099999999998</v>
      </c>
      <c r="N57" s="1">
        <v>9.9949999999999995E-4</v>
      </c>
      <c r="O57" s="1">
        <v>10</v>
      </c>
      <c r="P57" s="1">
        <v>80470</v>
      </c>
      <c r="Q57" s="1">
        <v>-4.5820000000000001E-3</v>
      </c>
    </row>
    <row r="58" spans="2:17" x14ac:dyDescent="0.25">
      <c r="B58">
        <v>1</v>
      </c>
      <c r="C58">
        <v>58</v>
      </c>
      <c r="D58">
        <v>40</v>
      </c>
      <c r="E58">
        <v>1</v>
      </c>
      <c r="F58">
        <v>58</v>
      </c>
      <c r="G58" s="1">
        <v>1978.1</v>
      </c>
      <c r="H58" s="1">
        <v>-119.33</v>
      </c>
      <c r="I58" s="1">
        <v>2097.4</v>
      </c>
      <c r="J58" s="1">
        <v>0</v>
      </c>
      <c r="K58" s="1">
        <v>0</v>
      </c>
      <c r="L58" s="1">
        <v>0</v>
      </c>
      <c r="M58" s="1">
        <v>28.235399999999998</v>
      </c>
      <c r="N58" s="1">
        <v>9.9949999999999995E-4</v>
      </c>
      <c r="O58" s="1">
        <v>10</v>
      </c>
      <c r="P58" s="1">
        <v>80470</v>
      </c>
      <c r="Q58" s="1">
        <v>-4.8659999999999997E-3</v>
      </c>
    </row>
    <row r="59" spans="2:17" x14ac:dyDescent="0.25">
      <c r="B59">
        <v>1</v>
      </c>
      <c r="C59">
        <v>59</v>
      </c>
      <c r="D59">
        <v>40</v>
      </c>
      <c r="E59">
        <v>1</v>
      </c>
      <c r="F59">
        <v>59</v>
      </c>
      <c r="G59" s="1">
        <v>2097.4</v>
      </c>
      <c r="H59" s="1">
        <v>-126.56</v>
      </c>
      <c r="I59" s="1">
        <v>2224</v>
      </c>
      <c r="J59" s="1">
        <v>0</v>
      </c>
      <c r="K59" s="1">
        <v>0</v>
      </c>
      <c r="L59" s="1">
        <v>0</v>
      </c>
      <c r="M59" s="1">
        <v>28.131599999999999</v>
      </c>
      <c r="N59" s="1">
        <v>9.9949999999999995E-4</v>
      </c>
      <c r="O59" s="1">
        <v>10</v>
      </c>
      <c r="P59" s="1">
        <v>80470</v>
      </c>
      <c r="Q59" s="1">
        <v>-5.1599999999999997E-3</v>
      </c>
    </row>
    <row r="60" spans="2:17" x14ac:dyDescent="0.25">
      <c r="B60">
        <v>1</v>
      </c>
      <c r="C60">
        <v>60</v>
      </c>
      <c r="D60">
        <v>40</v>
      </c>
      <c r="E60">
        <v>1</v>
      </c>
      <c r="F60">
        <v>60</v>
      </c>
      <c r="G60" s="1">
        <v>2224</v>
      </c>
      <c r="H60" s="1">
        <v>-134.11000000000001</v>
      </c>
      <c r="I60" s="1">
        <v>2358.1</v>
      </c>
      <c r="J60" s="1">
        <v>0</v>
      </c>
      <c r="K60" s="1">
        <v>0</v>
      </c>
      <c r="L60" s="1">
        <v>0</v>
      </c>
      <c r="M60" s="1">
        <v>28.027899999999999</v>
      </c>
      <c r="N60" s="1">
        <v>9.9949999999999995E-4</v>
      </c>
      <c r="O60" s="1">
        <v>10</v>
      </c>
      <c r="P60" s="1">
        <v>80470</v>
      </c>
      <c r="Q60" s="1">
        <v>-5.4679999999999998E-3</v>
      </c>
    </row>
    <row r="61" spans="2:17" x14ac:dyDescent="0.25">
      <c r="B61">
        <v>1</v>
      </c>
      <c r="C61">
        <v>61</v>
      </c>
      <c r="D61">
        <v>40</v>
      </c>
      <c r="E61">
        <v>1</v>
      </c>
      <c r="F61">
        <v>61</v>
      </c>
      <c r="G61" s="1">
        <v>2358.1</v>
      </c>
      <c r="H61" s="1">
        <v>-142.01</v>
      </c>
      <c r="I61" s="1">
        <v>2500.1</v>
      </c>
      <c r="J61" s="1">
        <v>0</v>
      </c>
      <c r="K61" s="1">
        <v>0</v>
      </c>
      <c r="L61" s="1">
        <v>0</v>
      </c>
      <c r="M61" s="1">
        <v>27.924099999999999</v>
      </c>
      <c r="N61" s="1">
        <v>9.9949999999999995E-4</v>
      </c>
      <c r="O61" s="1">
        <v>10</v>
      </c>
      <c r="P61" s="1">
        <v>80470</v>
      </c>
      <c r="Q61" s="1">
        <v>-5.79E-3</v>
      </c>
    </row>
    <row r="62" spans="2:17" x14ac:dyDescent="0.25">
      <c r="B62">
        <v>1</v>
      </c>
      <c r="C62">
        <v>62</v>
      </c>
      <c r="D62">
        <v>40</v>
      </c>
      <c r="E62">
        <v>1</v>
      </c>
      <c r="F62">
        <v>62</v>
      </c>
      <c r="G62" s="1">
        <v>2500.1</v>
      </c>
      <c r="H62" s="1">
        <v>-150.30000000000001</v>
      </c>
      <c r="I62" s="1">
        <v>2650.4</v>
      </c>
      <c r="J62" s="1">
        <v>0</v>
      </c>
      <c r="K62" s="1">
        <v>0</v>
      </c>
      <c r="L62" s="1">
        <v>0</v>
      </c>
      <c r="M62" s="1">
        <v>27.820399999999999</v>
      </c>
      <c r="N62" s="1">
        <v>9.9949999999999995E-4</v>
      </c>
      <c r="O62" s="1">
        <v>10</v>
      </c>
      <c r="P62" s="1">
        <v>80470</v>
      </c>
      <c r="Q62" s="1">
        <v>-6.1279999999999998E-3</v>
      </c>
    </row>
    <row r="63" spans="2:17" x14ac:dyDescent="0.25">
      <c r="B63">
        <v>1</v>
      </c>
      <c r="C63">
        <v>63</v>
      </c>
      <c r="D63">
        <v>40</v>
      </c>
      <c r="E63">
        <v>1</v>
      </c>
      <c r="F63">
        <v>63</v>
      </c>
      <c r="G63" s="1">
        <v>2650.4</v>
      </c>
      <c r="H63" s="1">
        <v>-159.02000000000001</v>
      </c>
      <c r="I63" s="1">
        <v>2809.4</v>
      </c>
      <c r="J63" s="1">
        <v>0</v>
      </c>
      <c r="K63" s="1">
        <v>0</v>
      </c>
      <c r="L63" s="1">
        <v>0</v>
      </c>
      <c r="M63" s="1">
        <v>27.7166</v>
      </c>
      <c r="N63" s="1">
        <v>9.9949999999999995E-4</v>
      </c>
      <c r="O63" s="1">
        <v>10</v>
      </c>
      <c r="P63" s="1">
        <v>80470</v>
      </c>
      <c r="Q63" s="1">
        <v>-6.4840000000000002E-3</v>
      </c>
    </row>
    <row r="64" spans="2:17" x14ac:dyDescent="0.25">
      <c r="B64">
        <v>1</v>
      </c>
      <c r="C64">
        <v>64</v>
      </c>
      <c r="D64">
        <v>40</v>
      </c>
      <c r="E64">
        <v>1</v>
      </c>
      <c r="F64">
        <v>64</v>
      </c>
      <c r="G64" s="1">
        <v>2809.4</v>
      </c>
      <c r="H64" s="1">
        <v>-168.27</v>
      </c>
      <c r="I64" s="1">
        <v>2977.7</v>
      </c>
      <c r="J64" s="1">
        <v>0</v>
      </c>
      <c r="K64" s="1">
        <v>0</v>
      </c>
      <c r="L64" s="1">
        <v>0</v>
      </c>
      <c r="M64" s="1">
        <v>27.6129</v>
      </c>
      <c r="N64" s="1">
        <v>9.9949999999999995E-4</v>
      </c>
      <c r="O64" s="1">
        <v>10</v>
      </c>
      <c r="P64" s="1">
        <v>80470</v>
      </c>
      <c r="Q64" s="1">
        <v>-6.8609999999999999E-3</v>
      </c>
    </row>
    <row r="65" spans="2:17" x14ac:dyDescent="0.25">
      <c r="B65">
        <v>1</v>
      </c>
      <c r="C65">
        <v>65</v>
      </c>
      <c r="D65">
        <v>40</v>
      </c>
      <c r="E65">
        <v>1</v>
      </c>
      <c r="F65">
        <v>65</v>
      </c>
      <c r="G65" s="1">
        <v>2977.7</v>
      </c>
      <c r="H65" s="1">
        <v>-178.05</v>
      </c>
      <c r="I65" s="1">
        <v>3155.7</v>
      </c>
      <c r="J65" s="1">
        <v>0</v>
      </c>
      <c r="K65" s="1">
        <v>0</v>
      </c>
      <c r="L65" s="1">
        <v>0</v>
      </c>
      <c r="M65" s="1">
        <v>27.5091</v>
      </c>
      <c r="N65" s="1">
        <v>9.9949999999999995E-4</v>
      </c>
      <c r="O65" s="1">
        <v>10</v>
      </c>
      <c r="P65" s="1">
        <v>80470</v>
      </c>
      <c r="Q65" s="1">
        <v>-7.2589999999999998E-3</v>
      </c>
    </row>
    <row r="66" spans="2:17" x14ac:dyDescent="0.25">
      <c r="B66">
        <v>1</v>
      </c>
      <c r="C66">
        <v>66</v>
      </c>
      <c r="D66">
        <v>40</v>
      </c>
      <c r="E66">
        <v>1</v>
      </c>
      <c r="F66">
        <v>66</v>
      </c>
      <c r="G66" s="1">
        <v>3155.7</v>
      </c>
      <c r="H66" s="1">
        <v>-188.49</v>
      </c>
      <c r="I66" s="1">
        <v>3344.2</v>
      </c>
      <c r="J66" s="1">
        <v>0</v>
      </c>
      <c r="K66" s="1">
        <v>0</v>
      </c>
      <c r="L66" s="1">
        <v>0</v>
      </c>
      <c r="M66" s="1">
        <v>27.4054</v>
      </c>
      <c r="N66" s="1">
        <v>9.9949999999999995E-4</v>
      </c>
      <c r="O66" s="1">
        <v>10</v>
      </c>
      <c r="P66" s="1">
        <v>80470</v>
      </c>
      <c r="Q66" s="1">
        <v>-7.685E-3</v>
      </c>
    </row>
    <row r="67" spans="2:17" x14ac:dyDescent="0.25">
      <c r="B67">
        <v>1</v>
      </c>
      <c r="C67">
        <v>67</v>
      </c>
      <c r="D67">
        <v>40</v>
      </c>
      <c r="E67">
        <v>1</v>
      </c>
      <c r="F67">
        <v>67</v>
      </c>
      <c r="G67" s="1">
        <v>3344.2</v>
      </c>
      <c r="H67" s="1">
        <v>-199.66</v>
      </c>
      <c r="I67" s="1">
        <v>3543.9</v>
      </c>
      <c r="J67" s="1">
        <v>0</v>
      </c>
      <c r="K67" s="1">
        <v>0</v>
      </c>
      <c r="L67" s="1">
        <v>0</v>
      </c>
      <c r="M67" s="1">
        <v>27.301600000000001</v>
      </c>
      <c r="N67" s="1">
        <v>9.9949999999999995E-4</v>
      </c>
      <c r="O67" s="1">
        <v>10</v>
      </c>
      <c r="P67" s="1">
        <v>80470</v>
      </c>
      <c r="Q67" s="1">
        <v>-8.1399999999999997E-3</v>
      </c>
    </row>
    <row r="68" spans="2:17" x14ac:dyDescent="0.25">
      <c r="B68">
        <v>1</v>
      </c>
      <c r="C68">
        <v>68</v>
      </c>
      <c r="D68">
        <v>40</v>
      </c>
      <c r="E68">
        <v>1</v>
      </c>
      <c r="F68">
        <v>68</v>
      </c>
      <c r="G68" s="1">
        <v>3543.9</v>
      </c>
      <c r="H68" s="1">
        <v>-211.68</v>
      </c>
      <c r="I68" s="1">
        <v>3755.5</v>
      </c>
      <c r="J68" s="1">
        <v>0</v>
      </c>
      <c r="K68" s="1">
        <v>0</v>
      </c>
      <c r="L68" s="1">
        <v>0</v>
      </c>
      <c r="M68" s="1">
        <v>27.197900000000001</v>
      </c>
      <c r="N68" s="1">
        <v>9.9949999999999995E-4</v>
      </c>
      <c r="O68" s="1">
        <v>10</v>
      </c>
      <c r="P68" s="1">
        <v>80470</v>
      </c>
      <c r="Q68" s="1">
        <v>-8.6309999999999998E-3</v>
      </c>
    </row>
    <row r="69" spans="2:17" x14ac:dyDescent="0.25">
      <c r="B69">
        <v>1</v>
      </c>
      <c r="C69">
        <v>69</v>
      </c>
      <c r="D69">
        <v>40</v>
      </c>
      <c r="E69">
        <v>1</v>
      </c>
      <c r="F69">
        <v>69</v>
      </c>
      <c r="G69" s="1">
        <v>3755.5</v>
      </c>
      <c r="H69" s="1">
        <v>-224.7</v>
      </c>
      <c r="I69" s="1">
        <v>3980.2</v>
      </c>
      <c r="J69" s="1">
        <v>0</v>
      </c>
      <c r="K69" s="1">
        <v>0</v>
      </c>
      <c r="L69" s="1">
        <v>0</v>
      </c>
      <c r="M69" s="1">
        <v>27.094100000000001</v>
      </c>
      <c r="N69" s="1">
        <v>9.9949999999999995E-4</v>
      </c>
      <c r="O69" s="1">
        <v>10</v>
      </c>
      <c r="P69" s="1">
        <v>80470</v>
      </c>
      <c r="Q69" s="1">
        <v>-9.1610000000000007E-3</v>
      </c>
    </row>
    <row r="70" spans="2:17" x14ac:dyDescent="0.25">
      <c r="B70">
        <v>1</v>
      </c>
      <c r="C70">
        <v>70</v>
      </c>
      <c r="D70">
        <v>40</v>
      </c>
      <c r="E70">
        <v>1</v>
      </c>
      <c r="F70">
        <v>70</v>
      </c>
      <c r="G70" s="1">
        <v>3980.2</v>
      </c>
      <c r="H70" s="1">
        <v>-238.9</v>
      </c>
      <c r="I70" s="1">
        <v>4219.1000000000004</v>
      </c>
      <c r="J70" s="1">
        <v>0</v>
      </c>
      <c r="K70" s="1">
        <v>0</v>
      </c>
      <c r="L70" s="1">
        <v>0</v>
      </c>
      <c r="M70" s="1">
        <v>26.990400000000001</v>
      </c>
      <c r="N70" s="1">
        <v>9.9949999999999995E-4</v>
      </c>
      <c r="O70" s="1">
        <v>10</v>
      </c>
      <c r="P70" s="1">
        <v>80470</v>
      </c>
      <c r="Q70" s="1">
        <v>-9.7400000000000004E-3</v>
      </c>
    </row>
    <row r="71" spans="2:17" x14ac:dyDescent="0.25">
      <c r="B71">
        <v>1</v>
      </c>
      <c r="C71">
        <v>71</v>
      </c>
      <c r="D71">
        <v>40</v>
      </c>
      <c r="E71">
        <v>1</v>
      </c>
      <c r="F71">
        <v>71</v>
      </c>
      <c r="G71" s="1">
        <v>4219.1000000000004</v>
      </c>
      <c r="H71" s="1">
        <v>-254.52</v>
      </c>
      <c r="I71" s="1">
        <v>4473.7</v>
      </c>
      <c r="J71" s="1">
        <v>0</v>
      </c>
      <c r="K71" s="1">
        <v>0</v>
      </c>
      <c r="L71" s="1">
        <v>0</v>
      </c>
      <c r="M71" s="1">
        <v>26.886600000000001</v>
      </c>
      <c r="N71" s="1">
        <v>9.9949999999999995E-4</v>
      </c>
      <c r="O71" s="1">
        <v>10</v>
      </c>
      <c r="P71" s="1">
        <v>80470</v>
      </c>
      <c r="Q71" s="1">
        <v>-1.038E-2</v>
      </c>
    </row>
    <row r="72" spans="2:17" x14ac:dyDescent="0.25">
      <c r="B72">
        <v>1</v>
      </c>
      <c r="C72">
        <v>72</v>
      </c>
      <c r="D72">
        <v>40</v>
      </c>
      <c r="E72">
        <v>1</v>
      </c>
      <c r="F72">
        <v>72</v>
      </c>
      <c r="G72" s="1">
        <v>4473.7</v>
      </c>
      <c r="H72" s="1">
        <v>-271.86</v>
      </c>
      <c r="I72" s="1">
        <v>4745.5</v>
      </c>
      <c r="J72" s="1">
        <v>0</v>
      </c>
      <c r="K72" s="1">
        <v>0</v>
      </c>
      <c r="L72" s="1">
        <v>0</v>
      </c>
      <c r="M72" s="1">
        <v>26.782900000000001</v>
      </c>
      <c r="N72" s="1">
        <v>9.9949999999999995E-4</v>
      </c>
      <c r="O72" s="1">
        <v>10</v>
      </c>
      <c r="P72" s="1">
        <v>80470</v>
      </c>
      <c r="Q72" s="1">
        <v>-1.108E-2</v>
      </c>
    </row>
    <row r="73" spans="2:17" x14ac:dyDescent="0.25">
      <c r="B73">
        <v>1</v>
      </c>
      <c r="C73">
        <v>73</v>
      </c>
      <c r="D73">
        <v>40</v>
      </c>
      <c r="E73">
        <v>1</v>
      </c>
      <c r="F73">
        <v>73</v>
      </c>
      <c r="G73" s="1">
        <v>4745.5</v>
      </c>
      <c r="H73" s="1">
        <v>-291.39</v>
      </c>
      <c r="I73" s="1">
        <v>5036.8999999999996</v>
      </c>
      <c r="J73" s="1">
        <v>0</v>
      </c>
      <c r="K73" s="1">
        <v>0</v>
      </c>
      <c r="L73" s="1">
        <v>0</v>
      </c>
      <c r="M73" s="1">
        <v>26.679099999999998</v>
      </c>
      <c r="N73" s="1">
        <v>9.9949999999999995E-4</v>
      </c>
      <c r="O73" s="1">
        <v>10</v>
      </c>
      <c r="P73" s="1">
        <v>80470</v>
      </c>
      <c r="Q73" s="1">
        <v>-1.188E-2</v>
      </c>
    </row>
    <row r="74" spans="2:17" x14ac:dyDescent="0.25">
      <c r="B74">
        <v>1</v>
      </c>
      <c r="C74">
        <v>74</v>
      </c>
      <c r="D74">
        <v>40</v>
      </c>
      <c r="E74">
        <v>1</v>
      </c>
      <c r="F74">
        <v>74</v>
      </c>
      <c r="G74" s="1">
        <v>5036.8999999999996</v>
      </c>
      <c r="H74" s="1">
        <v>-313.69</v>
      </c>
      <c r="I74" s="1">
        <v>5350.6</v>
      </c>
      <c r="J74" s="1">
        <v>0</v>
      </c>
      <c r="K74" s="1">
        <v>0</v>
      </c>
      <c r="L74" s="1">
        <v>0</v>
      </c>
      <c r="M74" s="1">
        <v>26.575399999999998</v>
      </c>
      <c r="N74" s="1">
        <v>9.9949999999999995E-4</v>
      </c>
      <c r="O74" s="1">
        <v>10</v>
      </c>
      <c r="P74" s="1">
        <v>80470</v>
      </c>
      <c r="Q74" s="1">
        <v>-1.2789999999999999E-2</v>
      </c>
    </row>
    <row r="75" spans="2:17" x14ac:dyDescent="0.25">
      <c r="B75">
        <v>1</v>
      </c>
      <c r="C75">
        <v>75</v>
      </c>
      <c r="D75">
        <v>40</v>
      </c>
      <c r="E75">
        <v>1</v>
      </c>
      <c r="F75">
        <v>75</v>
      </c>
      <c r="G75" s="1">
        <v>5350.6</v>
      </c>
      <c r="H75" s="1">
        <v>-339.71</v>
      </c>
      <c r="I75" s="1">
        <v>5690.3</v>
      </c>
      <c r="J75" s="1">
        <v>0</v>
      </c>
      <c r="K75" s="1">
        <v>0</v>
      </c>
      <c r="L75" s="1">
        <v>0</v>
      </c>
      <c r="M75" s="1">
        <v>26.471599999999999</v>
      </c>
      <c r="N75" s="1">
        <v>9.9949999999999995E-4</v>
      </c>
      <c r="O75" s="1">
        <v>10</v>
      </c>
      <c r="P75" s="1">
        <v>80470</v>
      </c>
      <c r="Q75" s="1">
        <v>-1.3849999999999999E-2</v>
      </c>
    </row>
    <row r="76" spans="2:17" x14ac:dyDescent="0.25">
      <c r="B76">
        <v>1</v>
      </c>
      <c r="C76">
        <v>76</v>
      </c>
      <c r="D76">
        <v>40</v>
      </c>
      <c r="E76">
        <v>1</v>
      </c>
      <c r="F76">
        <v>76</v>
      </c>
      <c r="G76" s="1">
        <v>5690.3</v>
      </c>
      <c r="H76" s="1">
        <v>-370.93</v>
      </c>
      <c r="I76" s="1">
        <v>6061.2</v>
      </c>
      <c r="J76" s="1">
        <v>0</v>
      </c>
      <c r="K76" s="1">
        <v>0</v>
      </c>
      <c r="L76" s="1">
        <v>0</v>
      </c>
      <c r="M76" s="1">
        <v>26.367899999999999</v>
      </c>
      <c r="N76" s="1">
        <v>9.9949999999999995E-4</v>
      </c>
      <c r="O76" s="1">
        <v>10</v>
      </c>
      <c r="P76" s="1">
        <v>80470</v>
      </c>
      <c r="Q76" s="1">
        <v>-1.512E-2</v>
      </c>
    </row>
    <row r="77" spans="2:17" x14ac:dyDescent="0.25">
      <c r="B77">
        <v>1</v>
      </c>
      <c r="C77">
        <v>77</v>
      </c>
      <c r="D77">
        <v>40</v>
      </c>
      <c r="E77">
        <v>1</v>
      </c>
      <c r="F77">
        <v>77</v>
      </c>
      <c r="G77" s="1">
        <v>6061.2</v>
      </c>
      <c r="H77" s="1">
        <v>-409.88</v>
      </c>
      <c r="I77" s="1">
        <v>6471.1</v>
      </c>
      <c r="J77" s="1">
        <v>0</v>
      </c>
      <c r="K77" s="1">
        <v>0</v>
      </c>
      <c r="L77" s="1">
        <v>0</v>
      </c>
      <c r="M77" s="1">
        <v>26.264099999999999</v>
      </c>
      <c r="N77" s="1">
        <v>9.9949999999999995E-4</v>
      </c>
      <c r="O77" s="1">
        <v>10</v>
      </c>
      <c r="P77" s="1">
        <v>80470</v>
      </c>
      <c r="Q77" s="1">
        <v>-1.6709999999999999E-2</v>
      </c>
    </row>
    <row r="78" spans="2:17" x14ac:dyDescent="0.25">
      <c r="B78">
        <v>1</v>
      </c>
      <c r="C78">
        <v>78</v>
      </c>
      <c r="D78">
        <v>40</v>
      </c>
      <c r="E78">
        <v>1</v>
      </c>
      <c r="F78">
        <v>78</v>
      </c>
      <c r="G78" s="1">
        <v>6471.1</v>
      </c>
      <c r="H78" s="1">
        <v>-461.58</v>
      </c>
      <c r="I78" s="1">
        <v>6932.7</v>
      </c>
      <c r="J78" s="1">
        <v>0</v>
      </c>
      <c r="K78" s="1">
        <v>0</v>
      </c>
      <c r="L78" s="1">
        <v>0</v>
      </c>
      <c r="M78" s="1">
        <v>26.160399999999999</v>
      </c>
      <c r="N78" s="1">
        <v>9.9949999999999995E-4</v>
      </c>
      <c r="O78" s="1">
        <v>10</v>
      </c>
      <c r="P78" s="1">
        <v>80470</v>
      </c>
      <c r="Q78" s="1">
        <v>-1.882E-2</v>
      </c>
    </row>
    <row r="79" spans="2:17" x14ac:dyDescent="0.25">
      <c r="B79">
        <v>1</v>
      </c>
      <c r="C79">
        <v>79</v>
      </c>
      <c r="D79">
        <v>40</v>
      </c>
      <c r="E79">
        <v>1</v>
      </c>
      <c r="F79">
        <v>79</v>
      </c>
      <c r="G79" s="1">
        <v>6932.7</v>
      </c>
      <c r="H79" s="1">
        <v>-542.07000000000005</v>
      </c>
      <c r="I79" s="1">
        <v>7474.8</v>
      </c>
      <c r="J79" s="1">
        <v>0</v>
      </c>
      <c r="K79" s="1">
        <v>0</v>
      </c>
      <c r="L79" s="1">
        <v>0</v>
      </c>
      <c r="M79" s="1">
        <v>26.0566</v>
      </c>
      <c r="N79" s="1">
        <v>9.9949999999999995E-4</v>
      </c>
      <c r="O79" s="1">
        <v>10</v>
      </c>
      <c r="P79" s="1">
        <v>80470</v>
      </c>
      <c r="Q79" s="1">
        <v>-2.2100000000000002E-2</v>
      </c>
    </row>
    <row r="80" spans="2:17" x14ac:dyDescent="0.25">
      <c r="B80">
        <v>1</v>
      </c>
      <c r="C80">
        <v>80</v>
      </c>
      <c r="D80">
        <v>40</v>
      </c>
      <c r="E80">
        <v>1</v>
      </c>
      <c r="F80">
        <v>80</v>
      </c>
      <c r="G80" s="1">
        <v>7474.8</v>
      </c>
      <c r="H80" s="1">
        <v>-883.67</v>
      </c>
      <c r="I80" s="1">
        <v>8358.4</v>
      </c>
      <c r="J80" s="1">
        <v>0</v>
      </c>
      <c r="K80" s="1">
        <v>0</v>
      </c>
      <c r="L80" s="1">
        <v>0</v>
      </c>
      <c r="M80" s="1">
        <v>25.9529</v>
      </c>
      <c r="N80" s="1">
        <v>9.9949999999999995E-4</v>
      </c>
      <c r="O80" s="1">
        <v>10</v>
      </c>
      <c r="P80" s="1">
        <v>80470</v>
      </c>
      <c r="Q80" s="1">
        <v>-3.603E-2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Streamflow</vt:lpstr>
      <vt:lpstr>Gage</vt:lpstr>
      <vt:lpstr>Streamflow profiles</vt:lpstr>
      <vt:lpstr>Sheet2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Leonard and Phyllis Konikow</dc:creator>
  <cp:lastModifiedBy>LKonikow</cp:lastModifiedBy>
  <dcterms:created xsi:type="dcterms:W3CDTF">2020-03-02T00:39:01Z</dcterms:created>
  <dcterms:modified xsi:type="dcterms:W3CDTF">2020-04-02T23:12:14Z</dcterms:modified>
</cp:coreProperties>
</file>